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gsnopec.sharepoint.com/sites/IR/Communications/TGS/Quarterly reporting/2026/Q1/Releases/"/>
    </mc:Choice>
  </mc:AlternateContent>
  <xr:revisionPtr revIDLastSave="0" documentId="8_{A6AA824D-D481-4177-A60D-6297923D33C0}" xr6:coauthVersionLast="47" xr6:coauthVersionMax="47" xr10:uidLastSave="{00000000-0000-0000-0000-000000000000}"/>
  <bookViews>
    <workbookView xWindow="-120" yWindow="-120" windowWidth="38640" windowHeight="21120" xr2:uid="{F2D7CADA-2857-4D01-B8F7-8DBC6B342E2B}"/>
  </bookViews>
  <sheets>
    <sheet name="Quarter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7" i="1" l="1"/>
  <c r="Z157" i="1"/>
  <c r="Y157" i="1"/>
  <c r="X157" i="1"/>
  <c r="AA140" i="1"/>
  <c r="Z140" i="1"/>
  <c r="Y140" i="1"/>
  <c r="X140" i="1"/>
  <c r="AA138" i="1"/>
  <c r="X138" i="1"/>
  <c r="V138" i="1"/>
  <c r="U138" i="1"/>
  <c r="T138" i="1"/>
  <c r="S138" i="1"/>
  <c r="R138" i="1"/>
  <c r="Q138" i="1"/>
  <c r="P138" i="1"/>
  <c r="O138" i="1"/>
  <c r="N138" i="1"/>
  <c r="Z138" i="1" s="1"/>
  <c r="M138" i="1"/>
  <c r="L138" i="1"/>
  <c r="Y138" i="1" s="1"/>
  <c r="K138" i="1"/>
  <c r="J138" i="1"/>
  <c r="I138" i="1"/>
  <c r="H138" i="1"/>
  <c r="G138" i="1"/>
  <c r="F138" i="1"/>
  <c r="AA137" i="1"/>
  <c r="Z137" i="1"/>
  <c r="Y137" i="1"/>
  <c r="X137" i="1"/>
  <c r="AA136" i="1"/>
  <c r="Z136" i="1"/>
  <c r="Y136" i="1"/>
  <c r="X136" i="1"/>
  <c r="Z132" i="1"/>
  <c r="Y132" i="1"/>
  <c r="X132" i="1"/>
  <c r="V132" i="1"/>
  <c r="U132" i="1"/>
  <c r="T132" i="1"/>
  <c r="S132" i="1"/>
  <c r="R132" i="1"/>
  <c r="AA132" i="1" s="1"/>
  <c r="Q132" i="1"/>
  <c r="P132" i="1"/>
  <c r="O132" i="1"/>
  <c r="N132" i="1"/>
  <c r="M132" i="1"/>
  <c r="L132" i="1"/>
  <c r="K132" i="1"/>
  <c r="J132" i="1"/>
  <c r="I132" i="1"/>
  <c r="H132" i="1"/>
  <c r="G132" i="1"/>
  <c r="F132" i="1"/>
  <c r="AA131" i="1"/>
  <c r="Z131" i="1"/>
  <c r="Y131" i="1"/>
  <c r="X131" i="1"/>
  <c r="AA129" i="1"/>
  <c r="Z129" i="1"/>
  <c r="Y129" i="1"/>
  <c r="X129" i="1"/>
  <c r="Z128" i="1"/>
  <c r="X128" i="1"/>
  <c r="V128" i="1"/>
  <c r="U128" i="1"/>
  <c r="T128" i="1"/>
  <c r="S128" i="1"/>
  <c r="R128" i="1"/>
  <c r="AA128" i="1" s="1"/>
  <c r="Q128" i="1"/>
  <c r="P128" i="1"/>
  <c r="O128" i="1"/>
  <c r="N128" i="1"/>
  <c r="M128" i="1"/>
  <c r="Y128" i="1" s="1"/>
  <c r="L128" i="1"/>
  <c r="K128" i="1"/>
  <c r="J128" i="1"/>
  <c r="I128" i="1"/>
  <c r="H128" i="1"/>
  <c r="G128" i="1"/>
  <c r="F128" i="1"/>
  <c r="Z126" i="1"/>
  <c r="V126" i="1"/>
  <c r="U126" i="1"/>
  <c r="AA126" i="1" s="1"/>
  <c r="T126" i="1"/>
  <c r="S126" i="1"/>
  <c r="R126" i="1"/>
  <c r="Q126" i="1"/>
  <c r="P126" i="1"/>
  <c r="O126" i="1"/>
  <c r="N126" i="1"/>
  <c r="M126" i="1"/>
  <c r="Y126" i="1" s="1"/>
  <c r="L126" i="1"/>
  <c r="K126" i="1"/>
  <c r="J126" i="1"/>
  <c r="I126" i="1"/>
  <c r="X126" i="1" s="1"/>
  <c r="H126" i="1"/>
  <c r="G126" i="1"/>
  <c r="F126" i="1"/>
  <c r="AA125" i="1"/>
  <c r="Z125" i="1"/>
  <c r="Y125" i="1"/>
  <c r="X125" i="1"/>
  <c r="AA124" i="1"/>
  <c r="Z124" i="1"/>
  <c r="Y124" i="1"/>
  <c r="X124" i="1"/>
  <c r="AA117" i="1"/>
  <c r="Z117" i="1"/>
  <c r="Y117" i="1"/>
  <c r="X117" i="1"/>
  <c r="AA116" i="1"/>
  <c r="Z116" i="1"/>
  <c r="Y116" i="1"/>
  <c r="X116" i="1"/>
  <c r="AA115" i="1"/>
  <c r="Z115" i="1"/>
  <c r="Y115" i="1"/>
  <c r="X115" i="1"/>
  <c r="AA113" i="1"/>
  <c r="Z113" i="1"/>
  <c r="Y113" i="1"/>
  <c r="X113" i="1"/>
  <c r="AA111" i="1"/>
  <c r="Z111" i="1"/>
  <c r="Y111" i="1"/>
  <c r="X111" i="1"/>
  <c r="AA110" i="1"/>
  <c r="Z110" i="1"/>
  <c r="Y110" i="1"/>
  <c r="X110" i="1"/>
  <c r="AA109" i="1"/>
  <c r="Z109" i="1"/>
  <c r="Y109" i="1"/>
  <c r="X109" i="1"/>
  <c r="AA108" i="1"/>
  <c r="Z108" i="1"/>
  <c r="Y108" i="1"/>
  <c r="X108" i="1"/>
  <c r="AA107" i="1"/>
  <c r="Z107" i="1"/>
  <c r="Y107" i="1"/>
  <c r="X107" i="1"/>
  <c r="AA106" i="1"/>
  <c r="Z106" i="1"/>
  <c r="Y106" i="1"/>
  <c r="X106" i="1"/>
  <c r="AA104" i="1"/>
  <c r="Z104" i="1"/>
  <c r="Y104" i="1"/>
  <c r="X104" i="1"/>
  <c r="AA103" i="1"/>
  <c r="Z103" i="1"/>
  <c r="Y103" i="1"/>
  <c r="X103" i="1"/>
  <c r="AA102" i="1"/>
  <c r="Z102" i="1"/>
  <c r="Y102" i="1"/>
  <c r="X102" i="1"/>
  <c r="AA101" i="1"/>
  <c r="Z101" i="1"/>
  <c r="Y101" i="1"/>
  <c r="X101" i="1"/>
  <c r="AA99" i="1"/>
  <c r="Z99" i="1"/>
  <c r="Y99" i="1"/>
  <c r="X99" i="1"/>
  <c r="AA98" i="1"/>
  <c r="Z98" i="1"/>
  <c r="Y98" i="1"/>
  <c r="X98" i="1"/>
  <c r="AA97" i="1"/>
  <c r="Z97" i="1"/>
  <c r="Y97" i="1"/>
  <c r="X97" i="1"/>
  <c r="AA96" i="1"/>
  <c r="Z96" i="1"/>
  <c r="Y96" i="1"/>
  <c r="X96" i="1"/>
  <c r="AA94" i="1"/>
  <c r="Z94" i="1"/>
  <c r="Y94" i="1"/>
  <c r="X94" i="1"/>
  <c r="AA93" i="1"/>
  <c r="Z93" i="1"/>
  <c r="Y93" i="1"/>
  <c r="X93" i="1"/>
  <c r="AA92" i="1"/>
  <c r="Z92" i="1"/>
  <c r="Y92" i="1"/>
  <c r="X92" i="1"/>
  <c r="AA91" i="1"/>
  <c r="Z91" i="1"/>
  <c r="Y91" i="1"/>
  <c r="X91" i="1"/>
  <c r="V89" i="1"/>
  <c r="V120" i="1" s="1"/>
  <c r="U89" i="1"/>
  <c r="U120" i="1" s="1"/>
  <c r="T89" i="1"/>
  <c r="T120" i="1" s="1"/>
  <c r="S89" i="1"/>
  <c r="S120" i="1" s="1"/>
  <c r="O84" i="1"/>
  <c r="L84" i="1"/>
  <c r="K84" i="1"/>
  <c r="AA82" i="1"/>
  <c r="Z82" i="1"/>
  <c r="Y82" i="1"/>
  <c r="X82" i="1"/>
  <c r="AA81" i="1"/>
  <c r="Z81" i="1"/>
  <c r="Y81" i="1"/>
  <c r="X81" i="1"/>
  <c r="V79" i="1"/>
  <c r="U79" i="1"/>
  <c r="T79" i="1"/>
  <c r="T84" i="1" s="1"/>
  <c r="S79" i="1"/>
  <c r="R79" i="1"/>
  <c r="AA79" i="1" s="1"/>
  <c r="Q79" i="1"/>
  <c r="P79" i="1"/>
  <c r="Z79" i="1" s="1"/>
  <c r="O79" i="1"/>
  <c r="N79" i="1"/>
  <c r="M79" i="1"/>
  <c r="L79" i="1"/>
  <c r="K79" i="1"/>
  <c r="J79" i="1"/>
  <c r="Y79" i="1" s="1"/>
  <c r="I79" i="1"/>
  <c r="H79" i="1"/>
  <c r="H84" i="1" s="1"/>
  <c r="G79" i="1"/>
  <c r="F79" i="1"/>
  <c r="X79" i="1" s="1"/>
  <c r="AA78" i="1"/>
  <c r="Z78" i="1"/>
  <c r="Y78" i="1"/>
  <c r="X78" i="1"/>
  <c r="AA77" i="1"/>
  <c r="Z77" i="1"/>
  <c r="Y77" i="1"/>
  <c r="X77" i="1"/>
  <c r="AA76" i="1"/>
  <c r="Z76" i="1"/>
  <c r="Y76" i="1"/>
  <c r="X76" i="1"/>
  <c r="AA74" i="1"/>
  <c r="V74" i="1"/>
  <c r="V84" i="1" s="1"/>
  <c r="U74" i="1"/>
  <c r="U84" i="1" s="1"/>
  <c r="T74" i="1"/>
  <c r="S74" i="1"/>
  <c r="S84" i="1" s="1"/>
  <c r="R74" i="1"/>
  <c r="R84" i="1" s="1"/>
  <c r="Q74" i="1"/>
  <c r="Q84" i="1" s="1"/>
  <c r="P74" i="1"/>
  <c r="P84" i="1" s="1"/>
  <c r="O74" i="1"/>
  <c r="N74" i="1"/>
  <c r="N84" i="1" s="1"/>
  <c r="Z84" i="1" s="1"/>
  <c r="M74" i="1"/>
  <c r="M84" i="1" s="1"/>
  <c r="L74" i="1"/>
  <c r="K74" i="1"/>
  <c r="J74" i="1"/>
  <c r="J84" i="1" s="1"/>
  <c r="I74" i="1"/>
  <c r="I84" i="1" s="1"/>
  <c r="H74" i="1"/>
  <c r="G74" i="1"/>
  <c r="G84" i="1" s="1"/>
  <c r="F74" i="1"/>
  <c r="F84" i="1" s="1"/>
  <c r="AA73" i="1"/>
  <c r="Z73" i="1"/>
  <c r="Y73" i="1"/>
  <c r="X73" i="1"/>
  <c r="AA72" i="1"/>
  <c r="Z72" i="1"/>
  <c r="Y72" i="1"/>
  <c r="X72" i="1"/>
  <c r="T66" i="1"/>
  <c r="S66" i="1"/>
  <c r="Q66" i="1"/>
  <c r="H66" i="1"/>
  <c r="G66" i="1"/>
  <c r="AA65" i="1"/>
  <c r="V65" i="1"/>
  <c r="U65" i="1"/>
  <c r="T65" i="1"/>
  <c r="S65" i="1"/>
  <c r="R65" i="1"/>
  <c r="Q65" i="1"/>
  <c r="P65" i="1"/>
  <c r="O65" i="1"/>
  <c r="N65" i="1"/>
  <c r="Z65" i="1" s="1"/>
  <c r="M65" i="1"/>
  <c r="L65" i="1"/>
  <c r="K65" i="1"/>
  <c r="J65" i="1"/>
  <c r="Y65" i="1" s="1"/>
  <c r="I65" i="1"/>
  <c r="H65" i="1"/>
  <c r="G65" i="1"/>
  <c r="F65" i="1"/>
  <c r="X65" i="1" s="1"/>
  <c r="AA64" i="1"/>
  <c r="X64" i="1"/>
  <c r="V64" i="1"/>
  <c r="U64" i="1"/>
  <c r="T64" i="1"/>
  <c r="S64" i="1"/>
  <c r="R64" i="1"/>
  <c r="Q64" i="1"/>
  <c r="P64" i="1"/>
  <c r="O64" i="1"/>
  <c r="N64" i="1"/>
  <c r="Z64" i="1" s="1"/>
  <c r="M64" i="1"/>
  <c r="L64" i="1"/>
  <c r="K64" i="1"/>
  <c r="J64" i="1"/>
  <c r="Y64" i="1" s="1"/>
  <c r="I64" i="1"/>
  <c r="H64" i="1"/>
  <c r="G64" i="1"/>
  <c r="F64" i="1"/>
  <c r="V63" i="1"/>
  <c r="U63" i="1"/>
  <c r="T63" i="1"/>
  <c r="S63" i="1"/>
  <c r="R63" i="1"/>
  <c r="AA63" i="1" s="1"/>
  <c r="Q63" i="1"/>
  <c r="P63" i="1"/>
  <c r="Z63" i="1" s="1"/>
  <c r="O63" i="1"/>
  <c r="N63" i="1"/>
  <c r="M63" i="1"/>
  <c r="L63" i="1"/>
  <c r="K63" i="1"/>
  <c r="J63" i="1"/>
  <c r="Y63" i="1" s="1"/>
  <c r="I63" i="1"/>
  <c r="H63" i="1"/>
  <c r="X63" i="1" s="1"/>
  <c r="G63" i="1"/>
  <c r="F63" i="1"/>
  <c r="AA59" i="1"/>
  <c r="Z59" i="1"/>
  <c r="Y59" i="1"/>
  <c r="X59" i="1"/>
  <c r="AA58" i="1"/>
  <c r="Z58" i="1"/>
  <c r="Y58" i="1"/>
  <c r="X58" i="1"/>
  <c r="Z57" i="1"/>
  <c r="V57" i="1"/>
  <c r="U57" i="1"/>
  <c r="U66" i="1" s="1"/>
  <c r="T57" i="1"/>
  <c r="S57" i="1"/>
  <c r="R57" i="1"/>
  <c r="Q57" i="1"/>
  <c r="P57" i="1"/>
  <c r="P66" i="1" s="1"/>
  <c r="O57" i="1"/>
  <c r="N57" i="1"/>
  <c r="M57" i="1"/>
  <c r="M66" i="1" s="1"/>
  <c r="L57" i="1"/>
  <c r="Y57" i="1" s="1"/>
  <c r="K57" i="1"/>
  <c r="J57" i="1"/>
  <c r="I57" i="1"/>
  <c r="I66" i="1" s="1"/>
  <c r="H57" i="1"/>
  <c r="G57" i="1"/>
  <c r="F57" i="1"/>
  <c r="X57" i="1" s="1"/>
  <c r="AA56" i="1"/>
  <c r="Z56" i="1"/>
  <c r="Y56" i="1"/>
  <c r="X56" i="1"/>
  <c r="AA55" i="1"/>
  <c r="Z55" i="1"/>
  <c r="Y55" i="1"/>
  <c r="X55" i="1"/>
  <c r="AA54" i="1"/>
  <c r="Z54" i="1"/>
  <c r="Y54" i="1"/>
  <c r="X54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V50" i="1"/>
  <c r="V66" i="1" s="1"/>
  <c r="U50" i="1"/>
  <c r="T50" i="1"/>
  <c r="S50" i="1"/>
  <c r="R50" i="1"/>
  <c r="R66" i="1" s="1"/>
  <c r="Q50" i="1"/>
  <c r="P50" i="1"/>
  <c r="O50" i="1"/>
  <c r="O66" i="1" s="1"/>
  <c r="N50" i="1"/>
  <c r="N66" i="1" s="1"/>
  <c r="Z66" i="1" s="1"/>
  <c r="M50" i="1"/>
  <c r="L50" i="1"/>
  <c r="L66" i="1" s="1"/>
  <c r="K50" i="1"/>
  <c r="K66" i="1" s="1"/>
  <c r="J50" i="1"/>
  <c r="J66" i="1" s="1"/>
  <c r="Y66" i="1" s="1"/>
  <c r="I50" i="1"/>
  <c r="H50" i="1"/>
  <c r="G50" i="1"/>
  <c r="F50" i="1"/>
  <c r="F66" i="1" s="1"/>
  <c r="AA49" i="1"/>
  <c r="Z49" i="1"/>
  <c r="Y49" i="1"/>
  <c r="X49" i="1"/>
  <c r="AA48" i="1"/>
  <c r="Z48" i="1"/>
  <c r="Y48" i="1"/>
  <c r="X48" i="1"/>
  <c r="AA47" i="1"/>
  <c r="Z47" i="1"/>
  <c r="Z50" i="1" s="1"/>
  <c r="Y47" i="1"/>
  <c r="Y50" i="1" s="1"/>
  <c r="X47" i="1"/>
  <c r="X50" i="1" s="1"/>
  <c r="Y42" i="1"/>
  <c r="V42" i="1"/>
  <c r="U42" i="1"/>
  <c r="T42" i="1"/>
  <c r="S42" i="1"/>
  <c r="AA42" i="1" s="1"/>
  <c r="R42" i="1"/>
  <c r="Q42" i="1"/>
  <c r="Z42" i="1" s="1"/>
  <c r="P42" i="1"/>
  <c r="O42" i="1"/>
  <c r="N42" i="1"/>
  <c r="M42" i="1"/>
  <c r="L42" i="1"/>
  <c r="K42" i="1"/>
  <c r="J42" i="1"/>
  <c r="I42" i="1"/>
  <c r="H42" i="1"/>
  <c r="X42" i="1" s="1"/>
  <c r="G42" i="1"/>
  <c r="F42" i="1"/>
  <c r="V41" i="1"/>
  <c r="U41" i="1"/>
  <c r="T41" i="1"/>
  <c r="T36" i="1" s="1"/>
  <c r="S41" i="1"/>
  <c r="R41" i="1"/>
  <c r="AA41" i="1" s="1"/>
  <c r="Q41" i="1"/>
  <c r="P41" i="1"/>
  <c r="O41" i="1"/>
  <c r="N41" i="1"/>
  <c r="Z41" i="1" s="1"/>
  <c r="M41" i="1"/>
  <c r="L41" i="1"/>
  <c r="K41" i="1"/>
  <c r="J41" i="1"/>
  <c r="Y41" i="1" s="1"/>
  <c r="I41" i="1"/>
  <c r="H41" i="1"/>
  <c r="H36" i="1" s="1"/>
  <c r="G41" i="1"/>
  <c r="F41" i="1"/>
  <c r="X41" i="1" s="1"/>
  <c r="V40" i="1"/>
  <c r="U40" i="1"/>
  <c r="T40" i="1"/>
  <c r="S40" i="1"/>
  <c r="R40" i="1"/>
  <c r="AA40" i="1" s="1"/>
  <c r="Q40" i="1"/>
  <c r="P40" i="1"/>
  <c r="O40" i="1"/>
  <c r="O36" i="1" s="1"/>
  <c r="N40" i="1"/>
  <c r="Z40" i="1" s="1"/>
  <c r="M40" i="1"/>
  <c r="L40" i="1"/>
  <c r="K40" i="1"/>
  <c r="K36" i="1" s="1"/>
  <c r="K43" i="1" s="1"/>
  <c r="K68" i="1" s="1"/>
  <c r="K86" i="1" s="1"/>
  <c r="J40" i="1"/>
  <c r="Y40" i="1" s="1"/>
  <c r="I40" i="1"/>
  <c r="H40" i="1"/>
  <c r="G40" i="1"/>
  <c r="F40" i="1"/>
  <c r="F36" i="1" s="1"/>
  <c r="V39" i="1"/>
  <c r="Z38" i="1"/>
  <c r="V38" i="1"/>
  <c r="U38" i="1"/>
  <c r="T38" i="1"/>
  <c r="S38" i="1"/>
  <c r="R38" i="1"/>
  <c r="AA38" i="1" s="1"/>
  <c r="Q38" i="1"/>
  <c r="Q36" i="1" s="1"/>
  <c r="P38" i="1"/>
  <c r="P36" i="1" s="1"/>
  <c r="O38" i="1"/>
  <c r="N38" i="1"/>
  <c r="M38" i="1"/>
  <c r="L38" i="1"/>
  <c r="Y38" i="1" s="1"/>
  <c r="K38" i="1"/>
  <c r="J38" i="1"/>
  <c r="I38" i="1"/>
  <c r="H38" i="1"/>
  <c r="G38" i="1"/>
  <c r="F38" i="1"/>
  <c r="X38" i="1" s="1"/>
  <c r="Z37" i="1"/>
  <c r="V37" i="1"/>
  <c r="V36" i="1" s="1"/>
  <c r="U37" i="1"/>
  <c r="U36" i="1" s="1"/>
  <c r="T37" i="1"/>
  <c r="S37" i="1"/>
  <c r="R37" i="1"/>
  <c r="AA37" i="1" s="1"/>
  <c r="Q37" i="1"/>
  <c r="P37" i="1"/>
  <c r="O37" i="1"/>
  <c r="N37" i="1"/>
  <c r="N36" i="1" s="1"/>
  <c r="M37" i="1"/>
  <c r="M36" i="1" s="1"/>
  <c r="L37" i="1"/>
  <c r="L36" i="1" s="1"/>
  <c r="K37" i="1"/>
  <c r="J37" i="1"/>
  <c r="J36" i="1" s="1"/>
  <c r="I37" i="1"/>
  <c r="I36" i="1" s="1"/>
  <c r="H37" i="1"/>
  <c r="G37" i="1"/>
  <c r="F37" i="1"/>
  <c r="X37" i="1" s="1"/>
  <c r="S36" i="1"/>
  <c r="G36" i="1"/>
  <c r="V35" i="1"/>
  <c r="U35" i="1"/>
  <c r="T35" i="1"/>
  <c r="T33" i="1" s="1"/>
  <c r="T43" i="1" s="1"/>
  <c r="T68" i="1" s="1"/>
  <c r="T86" i="1" s="1"/>
  <c r="S35" i="1"/>
  <c r="S33" i="1" s="1"/>
  <c r="S43" i="1" s="1"/>
  <c r="S68" i="1" s="1"/>
  <c r="S86" i="1" s="1"/>
  <c r="R35" i="1"/>
  <c r="AA35" i="1" s="1"/>
  <c r="Q35" i="1"/>
  <c r="P35" i="1"/>
  <c r="O35" i="1"/>
  <c r="N35" i="1"/>
  <c r="Z35" i="1" s="1"/>
  <c r="M35" i="1"/>
  <c r="L35" i="1"/>
  <c r="Y35" i="1" s="1"/>
  <c r="K35" i="1"/>
  <c r="J35" i="1"/>
  <c r="I35" i="1"/>
  <c r="H35" i="1"/>
  <c r="H33" i="1" s="1"/>
  <c r="H43" i="1" s="1"/>
  <c r="H68" i="1" s="1"/>
  <c r="H86" i="1" s="1"/>
  <c r="G35" i="1"/>
  <c r="G33" i="1" s="1"/>
  <c r="G43" i="1" s="1"/>
  <c r="G68" i="1" s="1"/>
  <c r="G86" i="1" s="1"/>
  <c r="F35" i="1"/>
  <c r="X35" i="1" s="1"/>
  <c r="Z34" i="1"/>
  <c r="V34" i="1"/>
  <c r="U34" i="1"/>
  <c r="T34" i="1"/>
  <c r="S34" i="1"/>
  <c r="R34" i="1"/>
  <c r="AA34" i="1" s="1"/>
  <c r="Q34" i="1"/>
  <c r="Q33" i="1" s="1"/>
  <c r="Q43" i="1" s="1"/>
  <c r="Q68" i="1" s="1"/>
  <c r="Q86" i="1" s="1"/>
  <c r="P34" i="1"/>
  <c r="P33" i="1" s="1"/>
  <c r="P43" i="1" s="1"/>
  <c r="P68" i="1" s="1"/>
  <c r="P86" i="1" s="1"/>
  <c r="O34" i="1"/>
  <c r="O33" i="1" s="1"/>
  <c r="N34" i="1"/>
  <c r="M34" i="1"/>
  <c r="M33" i="1" s="1"/>
  <c r="M43" i="1" s="1"/>
  <c r="M68" i="1" s="1"/>
  <c r="M86" i="1" s="1"/>
  <c r="L34" i="1"/>
  <c r="L33" i="1" s="1"/>
  <c r="K34" i="1"/>
  <c r="J34" i="1"/>
  <c r="I34" i="1"/>
  <c r="I33" i="1" s="1"/>
  <c r="H34" i="1"/>
  <c r="G34" i="1"/>
  <c r="F34" i="1"/>
  <c r="X34" i="1" s="1"/>
  <c r="V33" i="1"/>
  <c r="V43" i="1" s="1"/>
  <c r="U33" i="1"/>
  <c r="U43" i="1" s="1"/>
  <c r="R33" i="1"/>
  <c r="N33" i="1"/>
  <c r="K33" i="1"/>
  <c r="J33" i="1"/>
  <c r="F33" i="1"/>
  <c r="V29" i="1"/>
  <c r="S29" i="1"/>
  <c r="R29" i="1"/>
  <c r="J29" i="1"/>
  <c r="G29" i="1"/>
  <c r="F29" i="1"/>
  <c r="AA28" i="1"/>
  <c r="Z28" i="1"/>
  <c r="Y28" i="1"/>
  <c r="X28" i="1"/>
  <c r="AA27" i="1"/>
  <c r="Z27" i="1"/>
  <c r="Y27" i="1"/>
  <c r="X27" i="1"/>
  <c r="AA26" i="1"/>
  <c r="Z26" i="1"/>
  <c r="Y26" i="1"/>
  <c r="X26" i="1"/>
  <c r="AA25" i="1"/>
  <c r="Z25" i="1"/>
  <c r="Y25" i="1"/>
  <c r="X25" i="1"/>
  <c r="AA24" i="1"/>
  <c r="Z24" i="1"/>
  <c r="Y24" i="1"/>
  <c r="X24" i="1"/>
  <c r="AA23" i="1"/>
  <c r="Z23" i="1"/>
  <c r="Y23" i="1"/>
  <c r="X23" i="1"/>
  <c r="V22" i="1"/>
  <c r="U22" i="1"/>
  <c r="T22" i="1"/>
  <c r="S22" i="1"/>
  <c r="R22" i="1"/>
  <c r="AA22" i="1" s="1"/>
  <c r="Q22" i="1"/>
  <c r="P22" i="1"/>
  <c r="P29" i="1" s="1"/>
  <c r="O22" i="1"/>
  <c r="Z22" i="1" s="1"/>
  <c r="N22" i="1"/>
  <c r="M22" i="1"/>
  <c r="L22" i="1"/>
  <c r="Y22" i="1" s="1"/>
  <c r="K22" i="1"/>
  <c r="J22" i="1"/>
  <c r="I22" i="1"/>
  <c r="H22" i="1"/>
  <c r="G22" i="1"/>
  <c r="F22" i="1"/>
  <c r="X22" i="1" s="1"/>
  <c r="AA21" i="1"/>
  <c r="Z21" i="1"/>
  <c r="Y21" i="1"/>
  <c r="X21" i="1"/>
  <c r="AA20" i="1"/>
  <c r="Z20" i="1"/>
  <c r="Y20" i="1"/>
  <c r="X20" i="1"/>
  <c r="V19" i="1"/>
  <c r="U19" i="1"/>
  <c r="U29" i="1" s="1"/>
  <c r="T19" i="1"/>
  <c r="T29" i="1" s="1"/>
  <c r="S19" i="1"/>
  <c r="R19" i="1"/>
  <c r="AA19" i="1" s="1"/>
  <c r="AA29" i="1" s="1"/>
  <c r="Q19" i="1"/>
  <c r="Q29" i="1" s="1"/>
  <c r="P19" i="1"/>
  <c r="Z19" i="1" s="1"/>
  <c r="Z29" i="1" s="1"/>
  <c r="O19" i="1"/>
  <c r="N19" i="1"/>
  <c r="N29" i="1" s="1"/>
  <c r="M19" i="1"/>
  <c r="M29" i="1" s="1"/>
  <c r="L19" i="1"/>
  <c r="L29" i="1" s="1"/>
  <c r="K19" i="1"/>
  <c r="K29" i="1" s="1"/>
  <c r="J19" i="1"/>
  <c r="I19" i="1"/>
  <c r="I29" i="1" s="1"/>
  <c r="H19" i="1"/>
  <c r="H29" i="1" s="1"/>
  <c r="G19" i="1"/>
  <c r="F19" i="1"/>
  <c r="X19" i="1" s="1"/>
  <c r="X29" i="1" s="1"/>
  <c r="V15" i="1"/>
  <c r="U15" i="1"/>
  <c r="T15" i="1"/>
  <c r="S15" i="1"/>
  <c r="R15" i="1"/>
  <c r="AA15" i="1" s="1"/>
  <c r="Q15" i="1"/>
  <c r="P15" i="1"/>
  <c r="O15" i="1"/>
  <c r="N15" i="1"/>
  <c r="Z15" i="1" s="1"/>
  <c r="M15" i="1"/>
  <c r="L15" i="1"/>
  <c r="K15" i="1"/>
  <c r="J15" i="1"/>
  <c r="Y15" i="1" s="1"/>
  <c r="I15" i="1"/>
  <c r="H15" i="1"/>
  <c r="G15" i="1"/>
  <c r="F15" i="1"/>
  <c r="X15" i="1" s="1"/>
  <c r="AA14" i="1"/>
  <c r="Z14" i="1"/>
  <c r="Y14" i="1"/>
  <c r="X14" i="1"/>
  <c r="AA13" i="1"/>
  <c r="Z13" i="1"/>
  <c r="Y13" i="1"/>
  <c r="X13" i="1"/>
  <c r="AA12" i="1"/>
  <c r="Z12" i="1"/>
  <c r="Y12" i="1"/>
  <c r="X12" i="1"/>
  <c r="AA11" i="1"/>
  <c r="Z11" i="1"/>
  <c r="Y11" i="1"/>
  <c r="X11" i="1"/>
  <c r="AA10" i="1"/>
  <c r="Z10" i="1"/>
  <c r="Y10" i="1"/>
  <c r="X10" i="1"/>
  <c r="AA9" i="1"/>
  <c r="Z9" i="1"/>
  <c r="Y9" i="1"/>
  <c r="X9" i="1"/>
  <c r="AA8" i="1"/>
  <c r="Z8" i="1"/>
  <c r="Y8" i="1"/>
  <c r="X8" i="1"/>
  <c r="AA7" i="1"/>
  <c r="Z7" i="1"/>
  <c r="Y7" i="1"/>
  <c r="X7" i="1"/>
  <c r="AA6" i="1"/>
  <c r="Z6" i="1"/>
  <c r="Y6" i="1"/>
  <c r="X6" i="1"/>
  <c r="AA5" i="1"/>
  <c r="Z5" i="1"/>
  <c r="Y5" i="1"/>
  <c r="X5" i="1"/>
  <c r="X84" i="1" l="1"/>
  <c r="AA84" i="1"/>
  <c r="U68" i="1"/>
  <c r="U86" i="1" s="1"/>
  <c r="V68" i="1"/>
  <c r="V86" i="1" s="1"/>
  <c r="X36" i="1"/>
  <c r="I43" i="1"/>
  <c r="I68" i="1" s="1"/>
  <c r="I86" i="1" s="1"/>
  <c r="Z36" i="1"/>
  <c r="N43" i="1"/>
  <c r="F43" i="1"/>
  <c r="Y36" i="1"/>
  <c r="Y84" i="1"/>
  <c r="O43" i="1"/>
  <c r="O68" i="1" s="1"/>
  <c r="Z33" i="1"/>
  <c r="Y33" i="1"/>
  <c r="L43" i="1"/>
  <c r="L68" i="1" s="1"/>
  <c r="L86" i="1" s="1"/>
  <c r="X66" i="1"/>
  <c r="AA66" i="1"/>
  <c r="O29" i="1"/>
  <c r="X40" i="1"/>
  <c r="X74" i="1"/>
  <c r="J43" i="1"/>
  <c r="Y74" i="1"/>
  <c r="Y34" i="1"/>
  <c r="R36" i="1"/>
  <c r="AA36" i="1" s="1"/>
  <c r="AA50" i="1"/>
  <c r="Z74" i="1"/>
  <c r="X33" i="1"/>
  <c r="AA57" i="1"/>
  <c r="Y37" i="1"/>
  <c r="AA33" i="1"/>
  <c r="Y19" i="1"/>
  <c r="Y29" i="1" s="1"/>
  <c r="J68" i="1" l="1"/>
  <c r="J86" i="1" s="1"/>
  <c r="Y86" i="1" s="1"/>
  <c r="Y43" i="1"/>
  <c r="Y68" i="1" s="1"/>
  <c r="X43" i="1"/>
  <c r="X68" i="1" s="1"/>
  <c r="F68" i="1"/>
  <c r="F86" i="1" s="1"/>
  <c r="X86" i="1" s="1"/>
  <c r="N68" i="1"/>
  <c r="N86" i="1" s="1"/>
  <c r="Z43" i="1"/>
  <c r="Z68" i="1" s="1"/>
  <c r="O69" i="1"/>
  <c r="O86" i="1"/>
  <c r="R43" i="1"/>
  <c r="Z86" i="1" l="1"/>
  <c r="AA43" i="1"/>
  <c r="R68" i="1"/>
  <c r="AA68" i="1" l="1"/>
  <c r="R86" i="1"/>
  <c r="AA86" i="1" s="1"/>
</calcChain>
</file>

<file path=xl/sharedStrings.xml><?xml version="1.0" encoding="utf-8"?>
<sst xmlns="http://schemas.openxmlformats.org/spreadsheetml/2006/main" count="161" uniqueCount="105">
  <si>
    <r>
      <t>PRODUCED PROFIT &amp; LOSS</t>
    </r>
    <r>
      <rPr>
        <b/>
        <vertAlign val="superscript"/>
        <sz val="11"/>
        <color theme="0"/>
        <rFont val="Aptos Narrow"/>
        <family val="2"/>
        <scheme val="minor"/>
      </rPr>
      <t>1</t>
    </r>
  </si>
  <si>
    <t>Q1 22</t>
  </si>
  <si>
    <t>Q2 22</t>
  </si>
  <si>
    <t>Q3 22</t>
  </si>
  <si>
    <t>Q4 22</t>
  </si>
  <si>
    <t>Q1 23</t>
  </si>
  <si>
    <t>Q2 23</t>
  </si>
  <si>
    <t>Q3 23</t>
  </si>
  <si>
    <t>Q4 23</t>
  </si>
  <si>
    <t>Q1 24</t>
  </si>
  <si>
    <t>Q2 24</t>
  </si>
  <si>
    <t>Q3 24</t>
  </si>
  <si>
    <t>Q4 24</t>
  </si>
  <si>
    <t>Gross revenue</t>
  </si>
  <si>
    <r>
      <t>Multi-client revenue</t>
    </r>
    <r>
      <rPr>
        <b/>
        <vertAlign val="superscript"/>
        <sz val="11"/>
        <color theme="1"/>
        <rFont val="Aptos Narrow"/>
        <family val="2"/>
        <scheme val="minor"/>
      </rPr>
      <t>1</t>
    </r>
  </si>
  <si>
    <t xml:space="preserve"> -  Multi-client</t>
  </si>
  <si>
    <t xml:space="preserve"> -  Other</t>
  </si>
  <si>
    <t>Contract revenue</t>
  </si>
  <si>
    <t xml:space="preserve"> -  MDA streamer data</t>
  </si>
  <si>
    <t xml:space="preserve"> -  MDA OBN data</t>
  </si>
  <si>
    <t xml:space="preserve"> -  MDA Site characterization</t>
  </si>
  <si>
    <t xml:space="preserve"> -  Imaging</t>
  </si>
  <si>
    <t>Total gross revenue</t>
  </si>
  <si>
    <t>Eliminations</t>
  </si>
  <si>
    <t xml:space="preserve"> -  Acquisition streamer data</t>
  </si>
  <si>
    <t xml:space="preserve"> -  Acquisition OBN data</t>
  </si>
  <si>
    <t>Total eliminations</t>
  </si>
  <si>
    <t>Net revenue</t>
  </si>
  <si>
    <t>Total net revenue</t>
  </si>
  <si>
    <t>Gross operating expenses</t>
  </si>
  <si>
    <t>Cost of sales</t>
  </si>
  <si>
    <t>Personnel costs</t>
  </si>
  <si>
    <t>Other operating expenses</t>
  </si>
  <si>
    <t>Total gross operating expenses</t>
  </si>
  <si>
    <t>Capitalization of operating expenses</t>
  </si>
  <si>
    <t>Total capitalization of operating expenses</t>
  </si>
  <si>
    <t xml:space="preserve"> -  Multi-client lbrary ('MCL')</t>
  </si>
  <si>
    <t>Net operating expenses</t>
  </si>
  <si>
    <t>Total net operating expenses</t>
  </si>
  <si>
    <t>EBITDA</t>
  </si>
  <si>
    <t>Depreciation, amortization and impairment</t>
  </si>
  <si>
    <t>Gross depreciation</t>
  </si>
  <si>
    <t>Capitalization to MCL</t>
  </si>
  <si>
    <t>Net depreciation</t>
  </si>
  <si>
    <t>Straight-line amortization</t>
  </si>
  <si>
    <r>
      <t>Accelerated amortization</t>
    </r>
    <r>
      <rPr>
        <vertAlign val="superscript"/>
        <sz val="11"/>
        <color theme="1"/>
        <rFont val="Aptos Narrow"/>
        <family val="2"/>
        <scheme val="minor"/>
      </rPr>
      <t>1</t>
    </r>
  </si>
  <si>
    <t>Impairment of multi-client library ('MCL')</t>
  </si>
  <si>
    <t>Total multi-client library amortization</t>
  </si>
  <si>
    <t>Amortization of non-MCL non-current assets</t>
  </si>
  <si>
    <t>Impairment of non-MCL non-current assets</t>
  </si>
  <si>
    <t>Total net depreciation, amortization and impairment</t>
  </si>
  <si>
    <t>EBIT</t>
  </si>
  <si>
    <t>CASH FLOW</t>
  </si>
  <si>
    <t>Q1 25</t>
  </si>
  <si>
    <t>Paid tax</t>
  </si>
  <si>
    <t>Change in balance sheet items</t>
  </si>
  <si>
    <t>Cash flow from operations</t>
  </si>
  <si>
    <t>Capitalized  multi-client investments</t>
  </si>
  <si>
    <t>Non-cash capitalization of MC investments</t>
  </si>
  <si>
    <t>Other</t>
  </si>
  <si>
    <t>Paid MC investments</t>
  </si>
  <si>
    <t>Capital expenditure</t>
  </si>
  <si>
    <t>Investments through M&amp;A</t>
  </si>
  <si>
    <t>Interest received</t>
  </si>
  <si>
    <t>Cash flow from investment activities</t>
  </si>
  <si>
    <t>Lease payments</t>
  </si>
  <si>
    <t>Net change in interest-bearing debt</t>
  </si>
  <si>
    <t>Interest paid</t>
  </si>
  <si>
    <t>Dividend payments</t>
  </si>
  <si>
    <t>Other changes in equity and buybacks</t>
  </si>
  <si>
    <t>Cash flow from financing activities</t>
  </si>
  <si>
    <t>Net cash flow</t>
  </si>
  <si>
    <t>Cash and cash equivalents beginning of period</t>
  </si>
  <si>
    <t>Net realized currency gains/(losses)</t>
  </si>
  <si>
    <t>Cash  and cash equivalents end of period</t>
  </si>
  <si>
    <t>OTHER</t>
  </si>
  <si>
    <t>Interest-bearing debt</t>
  </si>
  <si>
    <t>Gross interest-bearing debt</t>
  </si>
  <si>
    <t>Lease liabilities</t>
  </si>
  <si>
    <t>Total gross interest-bearing debt</t>
  </si>
  <si>
    <t>Cash and cash equivalents</t>
  </si>
  <si>
    <t>Cash and restricted cash</t>
  </si>
  <si>
    <t>Net interest-bearing debt excl. leases</t>
  </si>
  <si>
    <t>Net interest-bearing debt incl. leases</t>
  </si>
  <si>
    <t>Investments</t>
  </si>
  <si>
    <t>Organic MCinvestments</t>
  </si>
  <si>
    <t>Inorganic MC investments</t>
  </si>
  <si>
    <t>Total multi-client investments</t>
  </si>
  <si>
    <t>Streamer fleet allocation</t>
  </si>
  <si>
    <t>Contract</t>
  </si>
  <si>
    <r>
      <t>Multi-client</t>
    </r>
    <r>
      <rPr>
        <vertAlign val="superscript"/>
        <sz val="11"/>
        <color theme="1"/>
        <rFont val="Aptos Narrow"/>
        <family val="2"/>
        <scheme val="minor"/>
      </rPr>
      <t>2</t>
    </r>
  </si>
  <si>
    <t>Steaming</t>
  </si>
  <si>
    <t>Yard</t>
  </si>
  <si>
    <t>Stacked/standby</t>
  </si>
  <si>
    <t>Total</t>
  </si>
  <si>
    <t>Number of vessels</t>
  </si>
  <si>
    <t>Normalized OBN crew count</t>
  </si>
  <si>
    <t>Multi-client</t>
  </si>
  <si>
    <t>Total normalized crew count</t>
  </si>
  <si>
    <t xml:space="preserve">1. Revenues and accelerated amoritzation related to ongoing multi-client projects recognized in accordance with Percentage of Completion ('PoC') of the relevant projects. </t>
  </si>
  <si>
    <t>2. Includes the Contract revenue of the Multi-client business unit, which is related to JV partners' contribution to multi-client projects.</t>
  </si>
  <si>
    <t>Q2 25</t>
  </si>
  <si>
    <t>Q3 25</t>
  </si>
  <si>
    <t>Q4 25</t>
  </si>
  <si>
    <t>Q1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</si>
</sst>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0"/>
    <numFmt numFmtId="166" formatCode="#,##0.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vertAlign val="superscript"/>
      <sz val="11"/>
      <color theme="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rgb="FF0077A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3" fillId="2" borderId="2" xfId="0" applyFont="1" applyFill="1" applyBorder="1"/>
    <xf numFmtId="164" fontId="3" fillId="2" borderId="2" xfId="0" applyNumberFormat="1" applyFont="1" applyFill="1" applyBorder="1"/>
    <xf numFmtId="9" fontId="0" fillId="2" borderId="0" xfId="1" applyFont="1" applyFill="1"/>
    <xf numFmtId="164" fontId="0" fillId="2" borderId="1" xfId="0" applyNumberFormat="1" applyFill="1" applyBorder="1"/>
    <xf numFmtId="0" fontId="0" fillId="2" borderId="1" xfId="0" applyFill="1" applyBorder="1"/>
    <xf numFmtId="9" fontId="0" fillId="2" borderId="1" xfId="1" applyFont="1" applyFill="1" applyBorder="1"/>
    <xf numFmtId="9" fontId="0" fillId="2" borderId="2" xfId="1" applyFont="1" applyFill="1" applyBorder="1"/>
    <xf numFmtId="9" fontId="3" fillId="2" borderId="2" xfId="1" applyFont="1" applyFill="1" applyBorder="1"/>
    <xf numFmtId="9" fontId="3" fillId="2" borderId="0" xfId="1" applyFont="1" applyFill="1" applyBorder="1"/>
    <xf numFmtId="9" fontId="3" fillId="2" borderId="0" xfId="1" applyFont="1" applyFill="1"/>
    <xf numFmtId="9" fontId="3" fillId="2" borderId="1" xfId="1" applyFont="1" applyFill="1" applyBorder="1"/>
    <xf numFmtId="3" fontId="3" fillId="2" borderId="1" xfId="1" applyNumberFormat="1" applyFont="1" applyFill="1" applyBorder="1"/>
    <xf numFmtId="166" fontId="0" fillId="2" borderId="0" xfId="0" applyNumberFormat="1" applyFill="1"/>
    <xf numFmtId="3" fontId="0" fillId="2" borderId="0" xfId="0" applyNumberFormat="1" applyFill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8" fillId="2" borderId="0" xfId="0" applyFont="1" applyFill="1"/>
    <xf numFmtId="164" fontId="8" fillId="2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77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5A65-2FC4-4408-92DB-09E3A7CF1D83}">
  <dimension ref="A1:AC166"/>
  <sheetViews>
    <sheetView tabSelected="1" workbookViewId="0">
      <selection activeCell="V6" sqref="V6"/>
    </sheetView>
  </sheetViews>
  <sheetFormatPr defaultColWidth="10.140625" defaultRowHeight="15" x14ac:dyDescent="0.25"/>
  <cols>
    <col min="1" max="5" width="10.140625" style="1"/>
    <col min="6" max="6" width="10.140625" style="2"/>
    <col min="7" max="16384" width="10.140625" style="1"/>
  </cols>
  <sheetData>
    <row r="1" spans="1:27" ht="16.350000000000001" customHeight="1" x14ac:dyDescent="0.25">
      <c r="A1" s="24" t="s">
        <v>0</v>
      </c>
      <c r="B1" s="25"/>
      <c r="C1" s="25"/>
      <c r="D1" s="25"/>
      <c r="E1" s="25"/>
      <c r="F1" s="26" t="s">
        <v>1</v>
      </c>
      <c r="G1" s="27" t="s">
        <v>2</v>
      </c>
      <c r="H1" s="27" t="s">
        <v>3</v>
      </c>
      <c r="I1" s="27" t="s">
        <v>4</v>
      </c>
      <c r="J1" s="27" t="s">
        <v>5</v>
      </c>
      <c r="K1" s="27" t="s">
        <v>6</v>
      </c>
      <c r="L1" s="27" t="s">
        <v>7</v>
      </c>
      <c r="M1" s="27" t="s">
        <v>8</v>
      </c>
      <c r="N1" s="27" t="s">
        <v>9</v>
      </c>
      <c r="O1" s="27" t="s">
        <v>10</v>
      </c>
      <c r="P1" s="27" t="s">
        <v>11</v>
      </c>
      <c r="Q1" s="27" t="s">
        <v>12</v>
      </c>
      <c r="R1" s="27" t="s">
        <v>53</v>
      </c>
      <c r="S1" s="27" t="s">
        <v>101</v>
      </c>
      <c r="T1" s="27" t="s">
        <v>102</v>
      </c>
      <c r="U1" s="27" t="s">
        <v>103</v>
      </c>
      <c r="V1" s="27" t="s">
        <v>104</v>
      </c>
      <c r="X1" s="27">
        <v>2022</v>
      </c>
      <c r="Y1" s="27">
        <v>2023</v>
      </c>
      <c r="Z1" s="27">
        <v>2024</v>
      </c>
      <c r="AA1" s="27">
        <v>2025</v>
      </c>
    </row>
    <row r="2" spans="1:27" ht="6" customHeight="1" x14ac:dyDescent="0.25"/>
    <row r="3" spans="1:27" s="3" customFormat="1" ht="16.350000000000001" customHeight="1" x14ac:dyDescent="0.25">
      <c r="A3" s="28" t="s">
        <v>13</v>
      </c>
      <c r="F3" s="4"/>
      <c r="V3" s="5"/>
    </row>
    <row r="4" spans="1:27" ht="6" customHeight="1" x14ac:dyDescent="0.25"/>
    <row r="5" spans="1:27" s="3" customFormat="1" ht="16.350000000000001" customHeight="1" x14ac:dyDescent="0.25">
      <c r="A5" s="6" t="s">
        <v>14</v>
      </c>
      <c r="B5" s="6"/>
      <c r="C5" s="6"/>
      <c r="D5" s="6"/>
      <c r="E5" s="6"/>
      <c r="F5" s="7">
        <v>176.63300000000001</v>
      </c>
      <c r="G5" s="7">
        <v>264.29299999999995</v>
      </c>
      <c r="H5" s="7">
        <v>213.18100000000004</v>
      </c>
      <c r="I5" s="7">
        <v>300.53100000000001</v>
      </c>
      <c r="J5" s="7">
        <v>198.53400000000002</v>
      </c>
      <c r="K5" s="7">
        <v>218.62400000000002</v>
      </c>
      <c r="L5" s="7">
        <v>271.89099999999996</v>
      </c>
      <c r="M5" s="7">
        <v>232.749</v>
      </c>
      <c r="N5" s="7">
        <v>234.72738900000002</v>
      </c>
      <c r="O5" s="7">
        <v>194.02100000000002</v>
      </c>
      <c r="P5" s="7">
        <v>280.03999999999996</v>
      </c>
      <c r="Q5" s="7">
        <v>261.33699999999999</v>
      </c>
      <c r="R5" s="7">
        <v>270.084</v>
      </c>
      <c r="S5" s="7">
        <v>135.59008799999998</v>
      </c>
      <c r="T5" s="7">
        <v>216.643</v>
      </c>
      <c r="U5" s="7">
        <v>263.166</v>
      </c>
      <c r="V5" s="7">
        <v>212.77199999999999</v>
      </c>
      <c r="X5" s="7">
        <f>SUM(F5:I5)</f>
        <v>954.63799999999992</v>
      </c>
      <c r="Y5" s="7">
        <f t="shared" ref="Y5:Y15" si="0">SUM(J5:M5)</f>
        <v>921.798</v>
      </c>
      <c r="Z5" s="7">
        <f t="shared" ref="Z5:Z15" si="1">SUM(N5:Q5)</f>
        <v>970.12538900000004</v>
      </c>
      <c r="AA5" s="7">
        <f>SUM(R5:U5)</f>
        <v>885.48308799999995</v>
      </c>
    </row>
    <row r="6" spans="1:27" ht="16.350000000000001" customHeight="1" x14ac:dyDescent="0.25">
      <c r="A6" s="8" t="s">
        <v>15</v>
      </c>
      <c r="B6" s="8"/>
      <c r="C6" s="8"/>
      <c r="D6" s="8"/>
      <c r="E6" s="8"/>
      <c r="F6" s="9">
        <v>175.643</v>
      </c>
      <c r="G6" s="9">
        <v>263.15999999999997</v>
      </c>
      <c r="H6" s="9">
        <v>211.45900000000003</v>
      </c>
      <c r="I6" s="9">
        <v>298.35899999999998</v>
      </c>
      <c r="J6" s="9">
        <v>196.58100000000002</v>
      </c>
      <c r="K6" s="9">
        <v>216.07200000000003</v>
      </c>
      <c r="L6" s="9">
        <v>268.37699999999995</v>
      </c>
      <c r="M6" s="9">
        <v>229.66499999999999</v>
      </c>
      <c r="N6" s="9">
        <v>231.24338900000001</v>
      </c>
      <c r="O6" s="9">
        <v>190.56200000000001</v>
      </c>
      <c r="P6" s="9">
        <v>277.35399999999998</v>
      </c>
      <c r="Q6" s="9">
        <v>258.52499999999998</v>
      </c>
      <c r="R6" s="9">
        <v>266.8</v>
      </c>
      <c r="S6" s="9">
        <v>132.09008799999998</v>
      </c>
      <c r="T6" s="9">
        <v>211.84800000000001</v>
      </c>
      <c r="U6" s="9">
        <v>259.428</v>
      </c>
      <c r="V6" s="9">
        <v>207.43199999999999</v>
      </c>
      <c r="X6" s="9">
        <f>SUM(F6:I6)</f>
        <v>948.62100000000009</v>
      </c>
      <c r="Y6" s="9">
        <f t="shared" si="0"/>
        <v>910.69499999999994</v>
      </c>
      <c r="Z6" s="9">
        <f t="shared" si="1"/>
        <v>957.6843889999999</v>
      </c>
      <c r="AA6" s="9">
        <f t="shared" ref="AA6:AA72" si="2">SUM(R6:U6)</f>
        <v>870.16608800000006</v>
      </c>
    </row>
    <row r="7" spans="1:27" ht="16.350000000000001" customHeight="1" x14ac:dyDescent="0.25">
      <c r="A7" s="8" t="s">
        <v>16</v>
      </c>
      <c r="B7" s="8"/>
      <c r="C7" s="8"/>
      <c r="D7" s="8"/>
      <c r="E7" s="8"/>
      <c r="F7" s="9">
        <v>0.99</v>
      </c>
      <c r="G7" s="9">
        <v>1.133</v>
      </c>
      <c r="H7" s="9">
        <v>1.722</v>
      </c>
      <c r="I7" s="9">
        <v>2.1720000000000002</v>
      </c>
      <c r="J7" s="9">
        <v>1.9530000000000001</v>
      </c>
      <c r="K7" s="9">
        <v>2.552</v>
      </c>
      <c r="L7" s="9">
        <v>3.5139999999999998</v>
      </c>
      <c r="M7" s="9">
        <v>3.0840000000000001</v>
      </c>
      <c r="N7" s="9">
        <v>3.484</v>
      </c>
      <c r="O7" s="9">
        <v>3.4590000000000001</v>
      </c>
      <c r="P7" s="9">
        <v>2.6859999999999999</v>
      </c>
      <c r="Q7" s="9">
        <v>2.8119999999999998</v>
      </c>
      <c r="R7" s="9">
        <v>3.2839999999999998</v>
      </c>
      <c r="S7" s="9">
        <v>3.5</v>
      </c>
      <c r="T7" s="9">
        <v>4.7949999999999999</v>
      </c>
      <c r="U7" s="9">
        <v>3.738</v>
      </c>
      <c r="V7" s="9">
        <v>5.34</v>
      </c>
      <c r="X7" s="9">
        <f>SUM(F7:I7)</f>
        <v>6.0170000000000003</v>
      </c>
      <c r="Y7" s="9">
        <f t="shared" si="0"/>
        <v>11.103</v>
      </c>
      <c r="Z7" s="9">
        <f t="shared" si="1"/>
        <v>12.440999999999999</v>
      </c>
      <c r="AA7" s="9">
        <f t="shared" si="2"/>
        <v>15.317</v>
      </c>
    </row>
    <row r="8" spans="1:27" s="3" customFormat="1" ht="16.350000000000001" customHeight="1" x14ac:dyDescent="0.25">
      <c r="A8" s="10" t="s">
        <v>17</v>
      </c>
      <c r="B8" s="10"/>
      <c r="C8" s="10"/>
      <c r="D8" s="10"/>
      <c r="E8" s="10"/>
      <c r="F8" s="11">
        <v>180.18799999999999</v>
      </c>
      <c r="G8" s="11">
        <v>220.54900000000001</v>
      </c>
      <c r="H8" s="11">
        <v>261.62099999999992</v>
      </c>
      <c r="I8" s="11">
        <v>227.60800000000003</v>
      </c>
      <c r="J8" s="11">
        <v>262.76699999999994</v>
      </c>
      <c r="K8" s="11">
        <v>272.613</v>
      </c>
      <c r="L8" s="11">
        <v>294.10049999999995</v>
      </c>
      <c r="M8" s="11">
        <v>248.19800000000004</v>
      </c>
      <c r="N8" s="11">
        <v>268.39885899999996</v>
      </c>
      <c r="O8" s="11">
        <v>260.80400000000003</v>
      </c>
      <c r="P8" s="11">
        <v>333.78299999999996</v>
      </c>
      <c r="Q8" s="11">
        <v>299.39799999999997</v>
      </c>
      <c r="R8" s="11">
        <v>246.62699999999998</v>
      </c>
      <c r="S8" s="11">
        <v>254.29491199999998</v>
      </c>
      <c r="T8" s="11">
        <v>278.94081483999997</v>
      </c>
      <c r="U8" s="11">
        <v>202.32355226999996</v>
      </c>
      <c r="V8" s="11">
        <v>263.85700000000003</v>
      </c>
      <c r="X8" s="11">
        <f>SUM(F8:I8)</f>
        <v>889.96600000000001</v>
      </c>
      <c r="Y8" s="11">
        <f t="shared" si="0"/>
        <v>1077.6785</v>
      </c>
      <c r="Z8" s="11">
        <f t="shared" si="1"/>
        <v>1162.3838589999998</v>
      </c>
      <c r="AA8" s="11">
        <f>SUM(R8:U8)</f>
        <v>982.18627910999987</v>
      </c>
    </row>
    <row r="9" spans="1:27" ht="16.350000000000001" customHeight="1" x14ac:dyDescent="0.25">
      <c r="A9" s="8" t="s">
        <v>18</v>
      </c>
      <c r="B9" s="8"/>
      <c r="C9" s="8"/>
      <c r="D9" s="8"/>
      <c r="E9" s="8"/>
      <c r="F9" s="9">
        <v>84</v>
      </c>
      <c r="G9" s="9">
        <v>88.873000000000005</v>
      </c>
      <c r="H9" s="9">
        <v>130.46699999999998</v>
      </c>
      <c r="I9" s="9">
        <v>133.75300000000001</v>
      </c>
      <c r="J9" s="9">
        <v>130.857</v>
      </c>
      <c r="K9" s="9">
        <v>120.69499999999999</v>
      </c>
      <c r="L9" s="9">
        <v>125.435</v>
      </c>
      <c r="M9" s="9">
        <v>120.99600000000001</v>
      </c>
      <c r="N9" s="9">
        <v>155.86854600000001</v>
      </c>
      <c r="O9" s="9">
        <v>118.55499999999999</v>
      </c>
      <c r="P9" s="9">
        <v>154.94499999999999</v>
      </c>
      <c r="Q9" s="9">
        <v>130.69900000000001</v>
      </c>
      <c r="R9" s="9">
        <v>129.79999999999998</v>
      </c>
      <c r="S9" s="9">
        <v>114.1</v>
      </c>
      <c r="T9" s="9">
        <v>127.43867019</v>
      </c>
      <c r="U9" s="9">
        <v>109.82527571999999</v>
      </c>
      <c r="V9" s="9">
        <v>132.21100000000001</v>
      </c>
      <c r="X9" s="9">
        <f t="shared" ref="X9:X15" si="3">SUM(F9:I9)</f>
        <v>437.09299999999996</v>
      </c>
      <c r="Y9" s="9">
        <f t="shared" si="0"/>
        <v>497.98299999999995</v>
      </c>
      <c r="Z9" s="9">
        <f t="shared" si="1"/>
        <v>560.06754599999999</v>
      </c>
      <c r="AA9" s="9">
        <f t="shared" si="2"/>
        <v>481.16394590999994</v>
      </c>
    </row>
    <row r="10" spans="1:27" ht="16.350000000000001" customHeight="1" x14ac:dyDescent="0.25">
      <c r="A10" s="8" t="s">
        <v>19</v>
      </c>
      <c r="B10" s="8"/>
      <c r="C10" s="8"/>
      <c r="D10" s="8"/>
      <c r="E10" s="8"/>
      <c r="F10" s="9">
        <v>67.7</v>
      </c>
      <c r="G10" s="9">
        <v>101.7</v>
      </c>
      <c r="H10" s="9">
        <v>90.149999999999991</v>
      </c>
      <c r="I10" s="9">
        <v>57.841000000000001</v>
      </c>
      <c r="J10" s="9">
        <v>78.622</v>
      </c>
      <c r="K10" s="9">
        <v>106.655</v>
      </c>
      <c r="L10" s="9">
        <v>126.419</v>
      </c>
      <c r="M10" s="9">
        <v>77.010000000000005</v>
      </c>
      <c r="N10" s="9">
        <v>69.64</v>
      </c>
      <c r="O10" s="9">
        <v>92.686999999999998</v>
      </c>
      <c r="P10" s="9">
        <v>135.86099999999999</v>
      </c>
      <c r="Q10" s="9">
        <v>132.393</v>
      </c>
      <c r="R10" s="9">
        <v>89.656000000000006</v>
      </c>
      <c r="S10" s="9">
        <v>88.3</v>
      </c>
      <c r="T10" s="9">
        <v>87.385000000000005</v>
      </c>
      <c r="U10" s="9">
        <v>46.863926880000001</v>
      </c>
      <c r="V10" s="9">
        <v>59.661000000000001</v>
      </c>
      <c r="X10" s="9">
        <f t="shared" si="3"/>
        <v>317.39100000000002</v>
      </c>
      <c r="Y10" s="9">
        <f t="shared" si="0"/>
        <v>388.70599999999996</v>
      </c>
      <c r="Z10" s="9">
        <f t="shared" si="1"/>
        <v>430.58100000000002</v>
      </c>
      <c r="AA10" s="9">
        <f t="shared" si="2"/>
        <v>312.20492688000002</v>
      </c>
    </row>
    <row r="11" spans="1:27" ht="16.350000000000001" customHeight="1" x14ac:dyDescent="0.25">
      <c r="A11" s="8" t="s">
        <v>20</v>
      </c>
      <c r="B11" s="8"/>
      <c r="C11" s="8"/>
      <c r="D11" s="8"/>
      <c r="E11" s="8"/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2.3660000000000001</v>
      </c>
      <c r="X11" s="9">
        <f t="shared" si="3"/>
        <v>0</v>
      </c>
      <c r="Y11" s="9">
        <f t="shared" si="0"/>
        <v>0</v>
      </c>
      <c r="Z11" s="9">
        <f t="shared" si="1"/>
        <v>0</v>
      </c>
      <c r="AA11" s="9">
        <f t="shared" si="2"/>
        <v>0</v>
      </c>
    </row>
    <row r="12" spans="1:27" ht="16.350000000000001" customHeight="1" x14ac:dyDescent="0.25">
      <c r="A12" s="8" t="s">
        <v>21</v>
      </c>
      <c r="B12" s="8"/>
      <c r="C12" s="8"/>
      <c r="D12" s="8"/>
      <c r="E12" s="8"/>
      <c r="F12" s="9">
        <v>16.059999999999999</v>
      </c>
      <c r="G12" s="9">
        <v>26.712999999999997</v>
      </c>
      <c r="H12" s="9">
        <v>30.207000000000001</v>
      </c>
      <c r="I12" s="9">
        <v>27.821000000000002</v>
      </c>
      <c r="J12" s="9">
        <v>27.841000000000001</v>
      </c>
      <c r="K12" s="9">
        <v>26.933999999999997</v>
      </c>
      <c r="L12" s="9">
        <v>25.329499999999999</v>
      </c>
      <c r="M12" s="9">
        <v>23.34</v>
      </c>
      <c r="N12" s="9">
        <v>23.472604999999998</v>
      </c>
      <c r="O12" s="9">
        <v>24.884999999999998</v>
      </c>
      <c r="P12" s="9">
        <v>26.024999999999999</v>
      </c>
      <c r="Q12" s="9">
        <v>29.556999999999999</v>
      </c>
      <c r="R12" s="9">
        <v>24</v>
      </c>
      <c r="S12" s="9">
        <v>31.6</v>
      </c>
      <c r="T12" s="9">
        <v>31.86288265</v>
      </c>
      <c r="U12" s="9">
        <v>31.790269670000001</v>
      </c>
      <c r="V12" s="9">
        <v>31.565000000000001</v>
      </c>
      <c r="X12" s="9">
        <f t="shared" si="3"/>
        <v>100.80099999999999</v>
      </c>
      <c r="Y12" s="9">
        <f t="shared" si="0"/>
        <v>103.44450000000001</v>
      </c>
      <c r="Z12" s="9">
        <f t="shared" si="1"/>
        <v>103.93960499999999</v>
      </c>
      <c r="AA12" s="9">
        <f t="shared" si="2"/>
        <v>119.25315232</v>
      </c>
    </row>
    <row r="13" spans="1:27" ht="16.350000000000001" customHeight="1" x14ac:dyDescent="0.25">
      <c r="A13" s="8" t="s">
        <v>15</v>
      </c>
      <c r="B13" s="8"/>
      <c r="C13" s="8"/>
      <c r="D13" s="8"/>
      <c r="E13" s="8"/>
      <c r="F13" s="9">
        <v>12.135</v>
      </c>
      <c r="G13" s="9">
        <v>2.8860000000000001</v>
      </c>
      <c r="H13" s="9">
        <v>9.15</v>
      </c>
      <c r="I13" s="9">
        <v>6.44</v>
      </c>
      <c r="J13" s="9">
        <v>22.676000000000002</v>
      </c>
      <c r="K13" s="9">
        <v>11.73</v>
      </c>
      <c r="L13" s="9">
        <v>8.3490000000000002</v>
      </c>
      <c r="M13" s="9">
        <v>6.1559999999999997</v>
      </c>
      <c r="N13" s="9">
        <v>2.625</v>
      </c>
      <c r="O13" s="9">
        <v>9.6050000000000004</v>
      </c>
      <c r="P13" s="9">
        <v>0</v>
      </c>
      <c r="Q13" s="9">
        <v>0</v>
      </c>
      <c r="R13" s="9">
        <v>0</v>
      </c>
      <c r="S13" s="9">
        <v>4.8549119999999997</v>
      </c>
      <c r="T13" s="9">
        <v>13.640262</v>
      </c>
      <c r="U13" s="9">
        <v>10.93</v>
      </c>
      <c r="V13" s="9">
        <v>32.54</v>
      </c>
      <c r="X13" s="9">
        <f t="shared" si="3"/>
        <v>30.611000000000001</v>
      </c>
      <c r="Y13" s="9">
        <f t="shared" si="0"/>
        <v>48.911000000000008</v>
      </c>
      <c r="Z13" s="9">
        <f t="shared" si="1"/>
        <v>12.23</v>
      </c>
      <c r="AA13" s="9">
        <f t="shared" si="2"/>
        <v>29.425173999999998</v>
      </c>
    </row>
    <row r="14" spans="1:27" ht="16.350000000000001" customHeight="1" x14ac:dyDescent="0.25">
      <c r="A14" s="8" t="s">
        <v>16</v>
      </c>
      <c r="B14" s="8"/>
      <c r="C14" s="8"/>
      <c r="D14" s="8"/>
      <c r="E14" s="8"/>
      <c r="F14" s="9">
        <v>0.29300000000000004</v>
      </c>
      <c r="G14" s="9">
        <v>0.377</v>
      </c>
      <c r="H14" s="9">
        <v>1.647</v>
      </c>
      <c r="I14" s="9">
        <v>1.7530000000000001</v>
      </c>
      <c r="J14" s="9">
        <v>2.7709999999999999</v>
      </c>
      <c r="K14" s="9">
        <v>6.5990000000000002</v>
      </c>
      <c r="L14" s="9">
        <v>8.5679999999999996</v>
      </c>
      <c r="M14" s="9">
        <v>20.696000000000002</v>
      </c>
      <c r="N14" s="9">
        <v>16.792707999999998</v>
      </c>
      <c r="O14" s="9">
        <v>15.072000000000001</v>
      </c>
      <c r="P14" s="9">
        <v>16.952000000000002</v>
      </c>
      <c r="Q14" s="9">
        <v>6.7489999999999997</v>
      </c>
      <c r="R14" s="9">
        <v>3.1710000000000003</v>
      </c>
      <c r="S14" s="9">
        <v>15.440000000000001</v>
      </c>
      <c r="T14" s="9">
        <v>18.614000000000001</v>
      </c>
      <c r="U14" s="9">
        <v>2.9140799999999998</v>
      </c>
      <c r="V14" s="9">
        <v>5.5139999999999993</v>
      </c>
      <c r="X14" s="9">
        <f t="shared" si="3"/>
        <v>4.07</v>
      </c>
      <c r="Y14" s="9">
        <f t="shared" si="0"/>
        <v>38.634</v>
      </c>
      <c r="Z14" s="9">
        <f t="shared" si="1"/>
        <v>55.565708000000008</v>
      </c>
      <c r="AA14" s="9">
        <f t="shared" si="2"/>
        <v>40.13908</v>
      </c>
    </row>
    <row r="15" spans="1:27" s="3" customFormat="1" ht="16.350000000000001" customHeight="1" x14ac:dyDescent="0.25">
      <c r="A15" s="10" t="s">
        <v>22</v>
      </c>
      <c r="B15" s="10"/>
      <c r="C15" s="10"/>
      <c r="D15" s="10"/>
      <c r="E15" s="10"/>
      <c r="F15" s="11">
        <f t="shared" ref="F15:V15" si="4">F5+F8</f>
        <v>356.82100000000003</v>
      </c>
      <c r="G15" s="11">
        <f t="shared" si="4"/>
        <v>484.84199999999998</v>
      </c>
      <c r="H15" s="11">
        <f t="shared" si="4"/>
        <v>474.80199999999996</v>
      </c>
      <c r="I15" s="11">
        <f t="shared" si="4"/>
        <v>528.13900000000001</v>
      </c>
      <c r="J15" s="11">
        <f t="shared" si="4"/>
        <v>461.30099999999993</v>
      </c>
      <c r="K15" s="11">
        <f t="shared" si="4"/>
        <v>491.23700000000002</v>
      </c>
      <c r="L15" s="11">
        <f t="shared" si="4"/>
        <v>565.99149999999986</v>
      </c>
      <c r="M15" s="11">
        <f t="shared" si="4"/>
        <v>480.947</v>
      </c>
      <c r="N15" s="11">
        <f t="shared" si="4"/>
        <v>503.12624799999998</v>
      </c>
      <c r="O15" s="11">
        <f t="shared" si="4"/>
        <v>454.82500000000005</v>
      </c>
      <c r="P15" s="11">
        <f t="shared" si="4"/>
        <v>613.82299999999987</v>
      </c>
      <c r="Q15" s="11">
        <f t="shared" si="4"/>
        <v>560.7349999999999</v>
      </c>
      <c r="R15" s="11">
        <f t="shared" si="4"/>
        <v>516.71100000000001</v>
      </c>
      <c r="S15" s="11">
        <f t="shared" si="4"/>
        <v>389.88499999999999</v>
      </c>
      <c r="T15" s="11">
        <f t="shared" si="4"/>
        <v>495.58381483999995</v>
      </c>
      <c r="U15" s="11">
        <f t="shared" si="4"/>
        <v>465.48955226999999</v>
      </c>
      <c r="V15" s="11">
        <f t="shared" si="4"/>
        <v>476.62900000000002</v>
      </c>
      <c r="X15" s="11">
        <f t="shared" si="3"/>
        <v>1844.6039999999998</v>
      </c>
      <c r="Y15" s="11">
        <f t="shared" si="0"/>
        <v>1999.4764999999998</v>
      </c>
      <c r="Z15" s="11">
        <f t="shared" si="1"/>
        <v>2132.5092479999998</v>
      </c>
      <c r="AA15" s="11">
        <f>SUM(R15:U15)</f>
        <v>1867.6693671099997</v>
      </c>
    </row>
    <row r="16" spans="1:27" ht="16.350000000000001" customHeight="1" x14ac:dyDescent="0.25"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X16" s="2"/>
      <c r="Y16" s="2"/>
      <c r="Z16" s="2"/>
      <c r="AA16" s="2"/>
    </row>
    <row r="17" spans="1:27" ht="16.350000000000001" customHeight="1" x14ac:dyDescent="0.25">
      <c r="A17" s="28" t="s">
        <v>23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" customHeight="1" x14ac:dyDescent="0.25"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X18" s="2"/>
      <c r="Y18" s="2"/>
      <c r="Z18" s="2"/>
      <c r="AA18" s="2"/>
    </row>
    <row r="19" spans="1:27" s="3" customFormat="1" ht="16.350000000000001" customHeight="1" x14ac:dyDescent="0.25">
      <c r="A19" s="6" t="s">
        <v>14</v>
      </c>
      <c r="B19" s="6"/>
      <c r="C19" s="6"/>
      <c r="D19" s="6"/>
      <c r="E19" s="6"/>
      <c r="F19" s="7">
        <f>SUM(F20:F21)</f>
        <v>0</v>
      </c>
      <c r="G19" s="7">
        <f t="shared" ref="G19:S19" si="5">SUM(G20:G21)</f>
        <v>0</v>
      </c>
      <c r="H19" s="7">
        <f t="shared" si="5"/>
        <v>0</v>
      </c>
      <c r="I19" s="7">
        <f t="shared" si="5"/>
        <v>0</v>
      </c>
      <c r="J19" s="7">
        <f t="shared" si="5"/>
        <v>0</v>
      </c>
      <c r="K19" s="7">
        <f t="shared" si="5"/>
        <v>0</v>
      </c>
      <c r="L19" s="7">
        <f t="shared" si="5"/>
        <v>0</v>
      </c>
      <c r="M19" s="7">
        <f t="shared" si="5"/>
        <v>0</v>
      </c>
      <c r="N19" s="7">
        <f t="shared" si="5"/>
        <v>0</v>
      </c>
      <c r="O19" s="7">
        <f t="shared" si="5"/>
        <v>0</v>
      </c>
      <c r="P19" s="7">
        <f t="shared" si="5"/>
        <v>0</v>
      </c>
      <c r="Q19" s="7">
        <f t="shared" si="5"/>
        <v>0</v>
      </c>
      <c r="R19" s="7">
        <f t="shared" si="5"/>
        <v>0</v>
      </c>
      <c r="S19" s="7">
        <f t="shared" si="5"/>
        <v>0</v>
      </c>
      <c r="T19" s="7">
        <f>SUM(T20:T21)</f>
        <v>0</v>
      </c>
      <c r="U19" s="7">
        <f>SUM(U20:U21)</f>
        <v>0</v>
      </c>
      <c r="V19" s="7">
        <f>SUM(V20:V21)</f>
        <v>0</v>
      </c>
      <c r="X19" s="7">
        <f t="shared" ref="X19:X28" si="6">SUM(F19:I19)</f>
        <v>0</v>
      </c>
      <c r="Y19" s="7">
        <f t="shared" ref="Y19:Y28" si="7">SUM(J19:M19)</f>
        <v>0</v>
      </c>
      <c r="Z19" s="7">
        <f t="shared" ref="Z19:Z28" si="8">SUM(N19:Q19)</f>
        <v>0</v>
      </c>
      <c r="AA19" s="7">
        <f t="shared" si="2"/>
        <v>0</v>
      </c>
    </row>
    <row r="20" spans="1:27" ht="16.350000000000001" customHeight="1" x14ac:dyDescent="0.25">
      <c r="A20" s="8" t="s">
        <v>15</v>
      </c>
      <c r="B20" s="8"/>
      <c r="C20" s="8"/>
      <c r="D20" s="8"/>
      <c r="E20" s="8"/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X20" s="9">
        <f t="shared" si="6"/>
        <v>0</v>
      </c>
      <c r="Y20" s="9">
        <f t="shared" si="7"/>
        <v>0</v>
      </c>
      <c r="Z20" s="9">
        <f t="shared" si="8"/>
        <v>0</v>
      </c>
      <c r="AA20" s="9">
        <f t="shared" si="2"/>
        <v>0</v>
      </c>
    </row>
    <row r="21" spans="1:27" ht="16.350000000000001" customHeight="1" x14ac:dyDescent="0.25">
      <c r="A21" s="8" t="s">
        <v>16</v>
      </c>
      <c r="B21" s="8"/>
      <c r="C21" s="8"/>
      <c r="D21" s="8"/>
      <c r="E21" s="8"/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X21" s="9">
        <f t="shared" si="6"/>
        <v>0</v>
      </c>
      <c r="Y21" s="9">
        <f t="shared" si="7"/>
        <v>0</v>
      </c>
      <c r="Z21" s="9">
        <f t="shared" si="8"/>
        <v>0</v>
      </c>
      <c r="AA21" s="9">
        <f t="shared" si="2"/>
        <v>0</v>
      </c>
    </row>
    <row r="22" spans="1:27" s="3" customFormat="1" ht="16.350000000000001" customHeight="1" x14ac:dyDescent="0.25">
      <c r="A22" s="10" t="s">
        <v>17</v>
      </c>
      <c r="B22" s="10"/>
      <c r="C22" s="10"/>
      <c r="D22" s="10"/>
      <c r="E22" s="10"/>
      <c r="F22" s="11">
        <f t="shared" ref="F22:V22" si="9">SUM(F23:F28)</f>
        <v>-37.903999999999996</v>
      </c>
      <c r="G22" s="11">
        <f t="shared" si="9"/>
        <v>-46.8</v>
      </c>
      <c r="H22" s="11">
        <f t="shared" si="9"/>
        <v>-58.676999999999992</v>
      </c>
      <c r="I22" s="11">
        <f t="shared" si="9"/>
        <v>-47.221000000000004</v>
      </c>
      <c r="J22" s="11">
        <f t="shared" si="9"/>
        <v>-72.042000000000002</v>
      </c>
      <c r="K22" s="11">
        <f t="shared" si="9"/>
        <v>-78.363</v>
      </c>
      <c r="L22" s="11">
        <f t="shared" si="9"/>
        <v>-110.98300146</v>
      </c>
      <c r="M22" s="11">
        <f t="shared" si="9"/>
        <v>-66.838726089999994</v>
      </c>
      <c r="N22" s="11">
        <f t="shared" si="9"/>
        <v>-70.547905</v>
      </c>
      <c r="O22" s="11">
        <f t="shared" si="9"/>
        <v>-73.995042100000006</v>
      </c>
      <c r="P22" s="11">
        <f t="shared" si="9"/>
        <v>-112.925</v>
      </c>
      <c r="Q22" s="11">
        <f t="shared" si="9"/>
        <v>-68.388999999999996</v>
      </c>
      <c r="R22" s="11">
        <f t="shared" si="9"/>
        <v>-66</v>
      </c>
      <c r="S22" s="11">
        <f t="shared" si="9"/>
        <v>-82.01700000000001</v>
      </c>
      <c r="T22" s="11">
        <f t="shared" si="9"/>
        <v>-107.47133000000001</v>
      </c>
      <c r="U22" s="11">
        <f t="shared" si="9"/>
        <v>-102.63652071000001</v>
      </c>
      <c r="V22" s="11">
        <f t="shared" si="9"/>
        <v>-156.10499999999999</v>
      </c>
      <c r="X22" s="11">
        <f t="shared" si="6"/>
        <v>-190.60199999999998</v>
      </c>
      <c r="Y22" s="11">
        <f t="shared" si="7"/>
        <v>-328.22672754999996</v>
      </c>
      <c r="Z22" s="11">
        <f t="shared" si="8"/>
        <v>-325.85694710000001</v>
      </c>
      <c r="AA22" s="11">
        <f t="shared" si="2"/>
        <v>-358.12485071000003</v>
      </c>
    </row>
    <row r="23" spans="1:27" ht="16.350000000000001" customHeight="1" x14ac:dyDescent="0.25">
      <c r="A23" s="8" t="s">
        <v>24</v>
      </c>
      <c r="B23" s="8"/>
      <c r="C23" s="8"/>
      <c r="D23" s="8"/>
      <c r="E23" s="8"/>
      <c r="F23" s="9">
        <v>-22.5</v>
      </c>
      <c r="G23" s="9">
        <v>-26.004999999999999</v>
      </c>
      <c r="H23" s="9">
        <v>-29.72</v>
      </c>
      <c r="I23" s="9">
        <v>-22.486999999999998</v>
      </c>
      <c r="J23" s="9">
        <v>-36.61</v>
      </c>
      <c r="K23" s="9">
        <v>-55.484000000000002</v>
      </c>
      <c r="L23" s="9">
        <v>-95.143001459999994</v>
      </c>
      <c r="M23" s="9">
        <v>-51.519726089999999</v>
      </c>
      <c r="N23" s="9">
        <v>-54.976436999999997</v>
      </c>
      <c r="O23" s="9">
        <v>-58.347042100000003</v>
      </c>
      <c r="P23" s="9">
        <v>-96.471999999999994</v>
      </c>
      <c r="Q23" s="9">
        <v>-53.216000000000001</v>
      </c>
      <c r="R23" s="9">
        <v>-50.699999999999996</v>
      </c>
      <c r="S23" s="9">
        <v>-32.788000000000004</v>
      </c>
      <c r="T23" s="9">
        <v>-65.794330000000002</v>
      </c>
      <c r="U23" s="9">
        <v>-64.058000000000007</v>
      </c>
      <c r="V23" s="9">
        <v>-90.418000000000006</v>
      </c>
      <c r="X23" s="9">
        <f t="shared" si="6"/>
        <v>-100.71199999999999</v>
      </c>
      <c r="Y23" s="9">
        <f t="shared" si="7"/>
        <v>-238.75672754999999</v>
      </c>
      <c r="Z23" s="9">
        <f t="shared" si="8"/>
        <v>-263.01147909999997</v>
      </c>
      <c r="AA23" s="9">
        <f t="shared" si="2"/>
        <v>-213.34032999999999</v>
      </c>
    </row>
    <row r="24" spans="1:27" ht="16.350000000000001" customHeight="1" x14ac:dyDescent="0.25">
      <c r="A24" s="8" t="s">
        <v>25</v>
      </c>
      <c r="B24" s="8"/>
      <c r="C24" s="8"/>
      <c r="D24" s="8"/>
      <c r="E24" s="8"/>
      <c r="F24" s="9">
        <v>-7.5</v>
      </c>
      <c r="G24" s="9">
        <v>-1.6</v>
      </c>
      <c r="H24" s="9">
        <v>-9.15</v>
      </c>
      <c r="I24" s="9">
        <v>-6.44</v>
      </c>
      <c r="J24" s="9">
        <v>-17.530999999999999</v>
      </c>
      <c r="K24" s="9">
        <v>-6.6920000000000002</v>
      </c>
      <c r="L24" s="9">
        <v>-0.745</v>
      </c>
      <c r="M24" s="9">
        <v>-2.081</v>
      </c>
      <c r="N24" s="9">
        <v>-0.82099999999999995</v>
      </c>
      <c r="O24" s="9">
        <v>-0.55000000000000004</v>
      </c>
      <c r="P24" s="9">
        <v>-0.61099999999999999</v>
      </c>
      <c r="Q24" s="9">
        <v>-0.52100000000000002</v>
      </c>
      <c r="R24" s="9">
        <v>-5.2</v>
      </c>
      <c r="S24" s="9">
        <v>-37.079000000000001</v>
      </c>
      <c r="T24" s="9">
        <v>-29.89</v>
      </c>
      <c r="U24" s="9">
        <v>-25.167000000000002</v>
      </c>
      <c r="V24" s="9">
        <v>-46.286999999999999</v>
      </c>
      <c r="X24" s="9">
        <f t="shared" si="6"/>
        <v>-24.69</v>
      </c>
      <c r="Y24" s="9">
        <f t="shared" si="7"/>
        <v>-27.048999999999999</v>
      </c>
      <c r="Z24" s="9">
        <f t="shared" si="8"/>
        <v>-2.5030000000000001</v>
      </c>
      <c r="AA24" s="9">
        <f t="shared" si="2"/>
        <v>-97.336000000000013</v>
      </c>
    </row>
    <row r="25" spans="1:27" ht="16.350000000000001" customHeight="1" x14ac:dyDescent="0.25">
      <c r="A25" s="8" t="s">
        <v>20</v>
      </c>
      <c r="B25" s="8"/>
      <c r="C25" s="8"/>
      <c r="D25" s="8"/>
      <c r="E25" s="8"/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X25" s="9">
        <f t="shared" si="6"/>
        <v>0</v>
      </c>
      <c r="Y25" s="9">
        <f t="shared" si="7"/>
        <v>0</v>
      </c>
      <c r="Z25" s="9">
        <f t="shared" si="8"/>
        <v>0</v>
      </c>
      <c r="AA25" s="9">
        <f t="shared" si="2"/>
        <v>0</v>
      </c>
    </row>
    <row r="26" spans="1:27" ht="16.350000000000001" customHeight="1" x14ac:dyDescent="0.25">
      <c r="A26" s="8" t="s">
        <v>21</v>
      </c>
      <c r="B26" s="8"/>
      <c r="C26" s="8"/>
      <c r="D26" s="8"/>
      <c r="E26" s="8"/>
      <c r="F26" s="9">
        <v>-7.9039999999999999</v>
      </c>
      <c r="G26" s="9">
        <v>-19.195</v>
      </c>
      <c r="H26" s="9">
        <v>-19.806999999999999</v>
      </c>
      <c r="I26" s="9">
        <v>-18.294</v>
      </c>
      <c r="J26" s="9">
        <v>-17.901</v>
      </c>
      <c r="K26" s="9">
        <v>-16.186999999999998</v>
      </c>
      <c r="L26" s="9">
        <v>-15.094999999999999</v>
      </c>
      <c r="M26" s="9">
        <v>-13.238</v>
      </c>
      <c r="N26" s="9">
        <v>-14.750468</v>
      </c>
      <c r="O26" s="9">
        <v>-15.098000000000001</v>
      </c>
      <c r="P26" s="9">
        <v>-15.842000000000001</v>
      </c>
      <c r="Q26" s="9">
        <v>-14.651999999999999</v>
      </c>
      <c r="R26" s="9">
        <v>-10.1</v>
      </c>
      <c r="S26" s="9">
        <v>-12.15</v>
      </c>
      <c r="T26" s="9">
        <v>-11.787000000000001</v>
      </c>
      <c r="U26" s="9">
        <v>-13.41152071</v>
      </c>
      <c r="V26" s="9">
        <v>-16.831</v>
      </c>
      <c r="X26" s="9">
        <f t="shared" si="6"/>
        <v>-65.2</v>
      </c>
      <c r="Y26" s="9">
        <f t="shared" si="7"/>
        <v>-62.420999999999992</v>
      </c>
      <c r="Z26" s="9">
        <f t="shared" si="8"/>
        <v>-60.342468000000004</v>
      </c>
      <c r="AA26" s="9">
        <f t="shared" si="2"/>
        <v>-47.448520709999997</v>
      </c>
    </row>
    <row r="27" spans="1:27" ht="16.350000000000001" customHeight="1" x14ac:dyDescent="0.25">
      <c r="A27" s="8" t="s">
        <v>15</v>
      </c>
      <c r="B27" s="8"/>
      <c r="C27" s="8"/>
      <c r="D27" s="8"/>
      <c r="E27" s="8"/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X27" s="9">
        <f t="shared" si="6"/>
        <v>0</v>
      </c>
      <c r="Y27" s="9">
        <f t="shared" si="7"/>
        <v>0</v>
      </c>
      <c r="Z27" s="9">
        <f t="shared" si="8"/>
        <v>0</v>
      </c>
      <c r="AA27" s="9">
        <f t="shared" si="2"/>
        <v>0</v>
      </c>
    </row>
    <row r="28" spans="1:27" s="3" customFormat="1" ht="16.350000000000001" customHeight="1" x14ac:dyDescent="0.25">
      <c r="A28" s="8" t="s">
        <v>16</v>
      </c>
      <c r="B28" s="10"/>
      <c r="C28" s="10"/>
      <c r="D28" s="10"/>
      <c r="E28" s="10"/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-2.569</v>
      </c>
      <c r="W28" s="1"/>
      <c r="X28" s="9">
        <f t="shared" si="6"/>
        <v>0</v>
      </c>
      <c r="Y28" s="9">
        <f t="shared" si="7"/>
        <v>0</v>
      </c>
      <c r="Z28" s="9">
        <f t="shared" si="8"/>
        <v>0</v>
      </c>
      <c r="AA28" s="9">
        <f t="shared" si="2"/>
        <v>0</v>
      </c>
    </row>
    <row r="29" spans="1:27" ht="16.350000000000001" customHeight="1" x14ac:dyDescent="0.25">
      <c r="A29" s="10" t="s">
        <v>26</v>
      </c>
      <c r="B29" s="8"/>
      <c r="C29" s="8"/>
      <c r="D29" s="8"/>
      <c r="E29" s="8"/>
      <c r="F29" s="11">
        <f t="shared" ref="F29:V29" si="10">F19+F22</f>
        <v>-37.903999999999996</v>
      </c>
      <c r="G29" s="11">
        <f t="shared" si="10"/>
        <v>-46.8</v>
      </c>
      <c r="H29" s="11">
        <f t="shared" si="10"/>
        <v>-58.676999999999992</v>
      </c>
      <c r="I29" s="11">
        <f t="shared" si="10"/>
        <v>-47.221000000000004</v>
      </c>
      <c r="J29" s="11">
        <f t="shared" si="10"/>
        <v>-72.042000000000002</v>
      </c>
      <c r="K29" s="11">
        <f t="shared" si="10"/>
        <v>-78.363</v>
      </c>
      <c r="L29" s="11">
        <f t="shared" si="10"/>
        <v>-110.98300146</v>
      </c>
      <c r="M29" s="11">
        <f t="shared" si="10"/>
        <v>-66.838726089999994</v>
      </c>
      <c r="N29" s="11">
        <f t="shared" si="10"/>
        <v>-70.547905</v>
      </c>
      <c r="O29" s="11">
        <f t="shared" si="10"/>
        <v>-73.995042100000006</v>
      </c>
      <c r="P29" s="11">
        <f t="shared" si="10"/>
        <v>-112.925</v>
      </c>
      <c r="Q29" s="11">
        <f t="shared" si="10"/>
        <v>-68.388999999999996</v>
      </c>
      <c r="R29" s="11">
        <f t="shared" si="10"/>
        <v>-66</v>
      </c>
      <c r="S29" s="11">
        <f t="shared" si="10"/>
        <v>-82.01700000000001</v>
      </c>
      <c r="T29" s="11">
        <f t="shared" si="10"/>
        <v>-107.47133000000001</v>
      </c>
      <c r="U29" s="11">
        <f t="shared" si="10"/>
        <v>-102.63652071000001</v>
      </c>
      <c r="V29" s="11">
        <f t="shared" si="10"/>
        <v>-156.10499999999999</v>
      </c>
      <c r="X29" s="11">
        <f>X19+X22</f>
        <v>-190.60199999999998</v>
      </c>
      <c r="Y29" s="11">
        <f>Y19+Y22</f>
        <v>-328.22672754999996</v>
      </c>
      <c r="Z29" s="11">
        <f>Z19+Z22</f>
        <v>-325.85694710000001</v>
      </c>
      <c r="AA29" s="11">
        <f>AA19+AA22</f>
        <v>-358.12485071000003</v>
      </c>
    </row>
    <row r="30" spans="1:27" ht="16.350000000000001" customHeight="1" x14ac:dyDescent="0.25">
      <c r="A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X30" s="2"/>
      <c r="Y30" s="2"/>
      <c r="Z30" s="2"/>
      <c r="AA30" s="2"/>
    </row>
    <row r="31" spans="1:27" ht="16.350000000000001" customHeight="1" x14ac:dyDescent="0.25">
      <c r="A31" s="28" t="s">
        <v>27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X31" s="2"/>
      <c r="Y31" s="2"/>
      <c r="Z31" s="2"/>
      <c r="AA31" s="2"/>
    </row>
    <row r="32" spans="1:27" ht="6" customHeight="1" x14ac:dyDescent="0.25">
      <c r="A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X32" s="2"/>
      <c r="Y32" s="2"/>
      <c r="Z32" s="2"/>
      <c r="AA32" s="2"/>
    </row>
    <row r="33" spans="1:29" s="3" customFormat="1" ht="16.350000000000001" customHeight="1" x14ac:dyDescent="0.25">
      <c r="A33" s="6" t="s">
        <v>14</v>
      </c>
      <c r="B33" s="6"/>
      <c r="C33" s="6"/>
      <c r="D33" s="6"/>
      <c r="E33" s="6"/>
      <c r="F33" s="7">
        <f>SUM(F34:F35)</f>
        <v>176.63300000000001</v>
      </c>
      <c r="G33" s="7">
        <f t="shared" ref="G33:S33" si="11">SUM(G34:G35)</f>
        <v>264.29299999999995</v>
      </c>
      <c r="H33" s="7">
        <f t="shared" si="11"/>
        <v>213.18100000000004</v>
      </c>
      <c r="I33" s="7">
        <f t="shared" si="11"/>
        <v>300.53100000000001</v>
      </c>
      <c r="J33" s="7">
        <f t="shared" si="11"/>
        <v>198.53400000000002</v>
      </c>
      <c r="K33" s="7">
        <f t="shared" si="11"/>
        <v>218.62400000000002</v>
      </c>
      <c r="L33" s="7">
        <f t="shared" si="11"/>
        <v>271.89099999999996</v>
      </c>
      <c r="M33" s="7">
        <f t="shared" si="11"/>
        <v>232.749</v>
      </c>
      <c r="N33" s="7">
        <f t="shared" si="11"/>
        <v>234.72738900000002</v>
      </c>
      <c r="O33" s="7">
        <f t="shared" si="11"/>
        <v>194.02100000000002</v>
      </c>
      <c r="P33" s="7">
        <f t="shared" si="11"/>
        <v>280.03999999999996</v>
      </c>
      <c r="Q33" s="7">
        <f t="shared" si="11"/>
        <v>261.33699999999999</v>
      </c>
      <c r="R33" s="7">
        <f t="shared" si="11"/>
        <v>270.084</v>
      </c>
      <c r="S33" s="7">
        <f t="shared" si="11"/>
        <v>135.59008799999998</v>
      </c>
      <c r="T33" s="7">
        <f>SUM(T34:T35)</f>
        <v>216.643</v>
      </c>
      <c r="U33" s="7">
        <f>SUM(U34:U35)</f>
        <v>263.166</v>
      </c>
      <c r="V33" s="7">
        <f>SUM(V34:V35)</f>
        <v>212.77199999999999</v>
      </c>
      <c r="X33" s="7">
        <f t="shared" ref="X33:X42" si="12">SUM(F33:I33)</f>
        <v>954.63799999999992</v>
      </c>
      <c r="Y33" s="7">
        <f t="shared" ref="Y33:Y43" si="13">SUM(J33:M33)</f>
        <v>921.798</v>
      </c>
      <c r="Z33" s="7">
        <f t="shared" ref="Z33:Z43" si="14">SUM(N33:Q33)</f>
        <v>970.12538900000004</v>
      </c>
      <c r="AA33" s="7">
        <f t="shared" si="2"/>
        <v>885.48308799999995</v>
      </c>
      <c r="AB33" s="4"/>
    </row>
    <row r="34" spans="1:29" ht="16.350000000000001" customHeight="1" x14ac:dyDescent="0.25">
      <c r="A34" s="8" t="s">
        <v>15</v>
      </c>
      <c r="B34" s="8"/>
      <c r="C34" s="8"/>
      <c r="D34" s="8"/>
      <c r="E34" s="8"/>
      <c r="F34" s="9">
        <f t="shared" ref="F34:V35" si="15">F6+F20</f>
        <v>175.643</v>
      </c>
      <c r="G34" s="9">
        <f t="shared" si="15"/>
        <v>263.15999999999997</v>
      </c>
      <c r="H34" s="9">
        <f t="shared" si="15"/>
        <v>211.45900000000003</v>
      </c>
      <c r="I34" s="9">
        <f t="shared" si="15"/>
        <v>298.35899999999998</v>
      </c>
      <c r="J34" s="9">
        <f t="shared" si="15"/>
        <v>196.58100000000002</v>
      </c>
      <c r="K34" s="9">
        <f t="shared" si="15"/>
        <v>216.07200000000003</v>
      </c>
      <c r="L34" s="9">
        <f t="shared" si="15"/>
        <v>268.37699999999995</v>
      </c>
      <c r="M34" s="9">
        <f t="shared" si="15"/>
        <v>229.66499999999999</v>
      </c>
      <c r="N34" s="9">
        <f t="shared" si="15"/>
        <v>231.24338900000001</v>
      </c>
      <c r="O34" s="9">
        <f t="shared" si="15"/>
        <v>190.56200000000001</v>
      </c>
      <c r="P34" s="9">
        <f t="shared" si="15"/>
        <v>277.35399999999998</v>
      </c>
      <c r="Q34" s="9">
        <f t="shared" si="15"/>
        <v>258.52499999999998</v>
      </c>
      <c r="R34" s="9">
        <f t="shared" si="15"/>
        <v>266.8</v>
      </c>
      <c r="S34" s="9">
        <f t="shared" si="15"/>
        <v>132.09008799999998</v>
      </c>
      <c r="T34" s="9">
        <f t="shared" si="15"/>
        <v>211.84800000000001</v>
      </c>
      <c r="U34" s="9">
        <f t="shared" si="15"/>
        <v>259.428</v>
      </c>
      <c r="V34" s="9">
        <f t="shared" si="15"/>
        <v>207.43199999999999</v>
      </c>
      <c r="X34" s="9">
        <f t="shared" si="12"/>
        <v>948.62100000000009</v>
      </c>
      <c r="Y34" s="9">
        <f t="shared" si="13"/>
        <v>910.69499999999994</v>
      </c>
      <c r="Z34" s="9">
        <f t="shared" si="14"/>
        <v>957.6843889999999</v>
      </c>
      <c r="AA34" s="9">
        <f t="shared" si="2"/>
        <v>870.16608800000006</v>
      </c>
    </row>
    <row r="35" spans="1:29" ht="16.350000000000001" customHeight="1" x14ac:dyDescent="0.25">
      <c r="A35" s="8" t="s">
        <v>16</v>
      </c>
      <c r="B35" s="8"/>
      <c r="C35" s="8"/>
      <c r="D35" s="8"/>
      <c r="E35" s="8"/>
      <c r="F35" s="9">
        <f t="shared" si="15"/>
        <v>0.99</v>
      </c>
      <c r="G35" s="9">
        <f t="shared" si="15"/>
        <v>1.133</v>
      </c>
      <c r="H35" s="9">
        <f t="shared" si="15"/>
        <v>1.722</v>
      </c>
      <c r="I35" s="9">
        <f t="shared" si="15"/>
        <v>2.1720000000000002</v>
      </c>
      <c r="J35" s="9">
        <f t="shared" si="15"/>
        <v>1.9530000000000001</v>
      </c>
      <c r="K35" s="9">
        <f t="shared" si="15"/>
        <v>2.552</v>
      </c>
      <c r="L35" s="9">
        <f t="shared" si="15"/>
        <v>3.5139999999999998</v>
      </c>
      <c r="M35" s="9">
        <f t="shared" si="15"/>
        <v>3.0840000000000001</v>
      </c>
      <c r="N35" s="9">
        <f t="shared" si="15"/>
        <v>3.484</v>
      </c>
      <c r="O35" s="9">
        <f t="shared" si="15"/>
        <v>3.4590000000000001</v>
      </c>
      <c r="P35" s="9">
        <f t="shared" si="15"/>
        <v>2.6859999999999999</v>
      </c>
      <c r="Q35" s="9">
        <f t="shared" si="15"/>
        <v>2.8119999999999998</v>
      </c>
      <c r="R35" s="9">
        <f t="shared" si="15"/>
        <v>3.2839999999999998</v>
      </c>
      <c r="S35" s="9">
        <f t="shared" si="15"/>
        <v>3.5</v>
      </c>
      <c r="T35" s="9">
        <f t="shared" si="15"/>
        <v>4.7949999999999999</v>
      </c>
      <c r="U35" s="9">
        <f t="shared" si="15"/>
        <v>3.738</v>
      </c>
      <c r="V35" s="9">
        <f t="shared" si="15"/>
        <v>5.34</v>
      </c>
      <c r="X35" s="9">
        <f t="shared" si="12"/>
        <v>6.0170000000000003</v>
      </c>
      <c r="Y35" s="9">
        <f t="shared" si="13"/>
        <v>11.103</v>
      </c>
      <c r="Z35" s="9">
        <f t="shared" si="14"/>
        <v>12.440999999999999</v>
      </c>
      <c r="AA35" s="9">
        <f t="shared" si="2"/>
        <v>15.317</v>
      </c>
    </row>
    <row r="36" spans="1:29" s="3" customFormat="1" ht="16.350000000000001" customHeight="1" x14ac:dyDescent="0.25">
      <c r="A36" s="10" t="s">
        <v>17</v>
      </c>
      <c r="B36" s="10"/>
      <c r="C36" s="10"/>
      <c r="D36" s="10"/>
      <c r="E36" s="10"/>
      <c r="F36" s="11">
        <f t="shared" ref="F36:V36" si="16">SUM(F37:F42)</f>
        <v>142.28399999999999</v>
      </c>
      <c r="G36" s="11">
        <f t="shared" si="16"/>
        <v>173.74900000000002</v>
      </c>
      <c r="H36" s="11">
        <f t="shared" si="16"/>
        <v>202.94399999999996</v>
      </c>
      <c r="I36" s="11">
        <f t="shared" si="16"/>
        <v>180.387</v>
      </c>
      <c r="J36" s="11">
        <f t="shared" si="16"/>
        <v>190.72499999999999</v>
      </c>
      <c r="K36" s="11">
        <f t="shared" si="16"/>
        <v>194.24999999999997</v>
      </c>
      <c r="L36" s="11">
        <f t="shared" si="16"/>
        <v>183.11749853999999</v>
      </c>
      <c r="M36" s="11">
        <f t="shared" si="16"/>
        <v>181.35927391000001</v>
      </c>
      <c r="N36" s="11">
        <f t="shared" si="16"/>
        <v>197.85095400000003</v>
      </c>
      <c r="O36" s="11">
        <f t="shared" si="16"/>
        <v>186.8089579</v>
      </c>
      <c r="P36" s="11">
        <f t="shared" si="16"/>
        <v>220.858</v>
      </c>
      <c r="Q36" s="11">
        <f t="shared" si="16"/>
        <v>231.00900000000001</v>
      </c>
      <c r="R36" s="11">
        <f t="shared" si="16"/>
        <v>180.62699999999998</v>
      </c>
      <c r="S36" s="11">
        <f t="shared" si="16"/>
        <v>172.27791200000001</v>
      </c>
      <c r="T36" s="11">
        <f t="shared" si="16"/>
        <v>171.46948484000001</v>
      </c>
      <c r="U36" s="11">
        <f t="shared" si="16"/>
        <v>99.687031559999994</v>
      </c>
      <c r="V36" s="11">
        <f t="shared" si="16"/>
        <v>107.75200000000001</v>
      </c>
      <c r="X36" s="11">
        <f t="shared" si="12"/>
        <v>699.36400000000003</v>
      </c>
      <c r="Y36" s="11">
        <f t="shared" si="13"/>
        <v>749.45177244999991</v>
      </c>
      <c r="Z36" s="11">
        <f t="shared" si="14"/>
        <v>836.52691189999996</v>
      </c>
      <c r="AA36" s="11">
        <f t="shared" si="2"/>
        <v>624.06142839999995</v>
      </c>
    </row>
    <row r="37" spans="1:29" s="3" customFormat="1" ht="16.350000000000001" customHeight="1" x14ac:dyDescent="0.25">
      <c r="A37" s="8" t="s">
        <v>24</v>
      </c>
      <c r="B37" s="10"/>
      <c r="C37" s="10"/>
      <c r="D37" s="10"/>
      <c r="E37" s="10"/>
      <c r="F37" s="9">
        <f t="shared" ref="F37:V38" si="17">F9+F23</f>
        <v>61.5</v>
      </c>
      <c r="G37" s="9">
        <f t="shared" si="17"/>
        <v>62.868000000000009</v>
      </c>
      <c r="H37" s="9">
        <f t="shared" si="17"/>
        <v>100.74699999999999</v>
      </c>
      <c r="I37" s="9">
        <f t="shared" si="17"/>
        <v>111.26600000000002</v>
      </c>
      <c r="J37" s="9">
        <f t="shared" si="17"/>
        <v>94.247</v>
      </c>
      <c r="K37" s="9">
        <f t="shared" si="17"/>
        <v>65.210999999999984</v>
      </c>
      <c r="L37" s="9">
        <f t="shared" si="17"/>
        <v>30.291998540000009</v>
      </c>
      <c r="M37" s="9">
        <f t="shared" si="17"/>
        <v>69.476273910000003</v>
      </c>
      <c r="N37" s="9">
        <f t="shared" si="17"/>
        <v>100.892109</v>
      </c>
      <c r="O37" s="9">
        <f t="shared" si="17"/>
        <v>60.20795789999999</v>
      </c>
      <c r="P37" s="9">
        <f t="shared" si="17"/>
        <v>58.472999999999999</v>
      </c>
      <c r="Q37" s="9">
        <f t="shared" si="17"/>
        <v>77.483000000000004</v>
      </c>
      <c r="R37" s="9">
        <f t="shared" si="17"/>
        <v>79.099999999999994</v>
      </c>
      <c r="S37" s="9">
        <f t="shared" si="17"/>
        <v>81.311999999999983</v>
      </c>
      <c r="T37" s="9">
        <f t="shared" si="17"/>
        <v>61.644340189999994</v>
      </c>
      <c r="U37" s="9">
        <f t="shared" si="17"/>
        <v>45.767275719999986</v>
      </c>
      <c r="V37" s="9">
        <f t="shared" si="17"/>
        <v>41.793000000000006</v>
      </c>
      <c r="X37" s="9">
        <f>SUM(F37:I37)</f>
        <v>336.38100000000003</v>
      </c>
      <c r="Y37" s="9">
        <f t="shared" si="13"/>
        <v>259.22627245000001</v>
      </c>
      <c r="Z37" s="9">
        <f>SUM(N37:Q37)</f>
        <v>297.05606690000002</v>
      </c>
      <c r="AA37" s="9">
        <f t="shared" si="2"/>
        <v>267.82361590999994</v>
      </c>
    </row>
    <row r="38" spans="1:29" ht="16.350000000000001" customHeight="1" x14ac:dyDescent="0.25">
      <c r="A38" s="8" t="s">
        <v>25</v>
      </c>
      <c r="B38" s="8"/>
      <c r="C38" s="8"/>
      <c r="D38" s="8"/>
      <c r="E38" s="8"/>
      <c r="F38" s="9">
        <f t="shared" si="17"/>
        <v>60.2</v>
      </c>
      <c r="G38" s="9">
        <f t="shared" si="17"/>
        <v>100.10000000000001</v>
      </c>
      <c r="H38" s="9">
        <f t="shared" si="17"/>
        <v>80.999999999999986</v>
      </c>
      <c r="I38" s="9">
        <f t="shared" si="17"/>
        <v>51.401000000000003</v>
      </c>
      <c r="J38" s="9">
        <f t="shared" si="17"/>
        <v>61.091000000000001</v>
      </c>
      <c r="K38" s="9">
        <f t="shared" si="17"/>
        <v>99.962999999999994</v>
      </c>
      <c r="L38" s="9">
        <f t="shared" si="17"/>
        <v>125.67399999999999</v>
      </c>
      <c r="M38" s="9">
        <f t="shared" si="17"/>
        <v>74.929000000000002</v>
      </c>
      <c r="N38" s="9">
        <f t="shared" si="17"/>
        <v>68.819000000000003</v>
      </c>
      <c r="O38" s="9">
        <f t="shared" si="17"/>
        <v>92.137</v>
      </c>
      <c r="P38" s="9">
        <f t="shared" si="17"/>
        <v>135.25</v>
      </c>
      <c r="Q38" s="9">
        <f t="shared" si="17"/>
        <v>131.87200000000001</v>
      </c>
      <c r="R38" s="9">
        <f t="shared" si="17"/>
        <v>84.456000000000003</v>
      </c>
      <c r="S38" s="9">
        <f t="shared" si="17"/>
        <v>51.220999999999997</v>
      </c>
      <c r="T38" s="9">
        <f t="shared" si="17"/>
        <v>57.495000000000005</v>
      </c>
      <c r="U38" s="9">
        <f t="shared" si="17"/>
        <v>21.696926879999999</v>
      </c>
      <c r="V38" s="9">
        <f t="shared" si="17"/>
        <v>13.374000000000002</v>
      </c>
      <c r="X38" s="9">
        <f t="shared" si="12"/>
        <v>292.70100000000002</v>
      </c>
      <c r="Y38" s="9">
        <f t="shared" si="13"/>
        <v>361.65700000000004</v>
      </c>
      <c r="Z38" s="9">
        <f t="shared" si="14"/>
        <v>428.07800000000003</v>
      </c>
      <c r="AA38" s="9">
        <f t="shared" si="2"/>
        <v>214.86892688</v>
      </c>
    </row>
    <row r="39" spans="1:29" ht="16.350000000000001" customHeight="1" x14ac:dyDescent="0.25">
      <c r="A39" s="8" t="s">
        <v>20</v>
      </c>
      <c r="B39" s="8"/>
      <c r="C39" s="8"/>
      <c r="D39" s="8"/>
      <c r="E39" s="8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>
        <f>V11+V25</f>
        <v>2.3660000000000001</v>
      </c>
      <c r="X39" s="9"/>
      <c r="Y39" s="9"/>
      <c r="Z39" s="9"/>
      <c r="AA39" s="9"/>
    </row>
    <row r="40" spans="1:29" ht="16.350000000000001" customHeight="1" x14ac:dyDescent="0.25">
      <c r="A40" s="8" t="s">
        <v>21</v>
      </c>
      <c r="B40" s="8"/>
      <c r="C40" s="8"/>
      <c r="D40" s="8"/>
      <c r="E40" s="8"/>
      <c r="F40" s="9">
        <f t="shared" ref="F40:U42" si="18">F12+F26</f>
        <v>8.1559999999999988</v>
      </c>
      <c r="G40" s="9">
        <f t="shared" si="18"/>
        <v>7.5179999999999971</v>
      </c>
      <c r="H40" s="9">
        <f t="shared" si="18"/>
        <v>10.400000000000002</v>
      </c>
      <c r="I40" s="9">
        <f t="shared" si="18"/>
        <v>9.527000000000001</v>
      </c>
      <c r="J40" s="9">
        <f t="shared" si="18"/>
        <v>9.9400000000000013</v>
      </c>
      <c r="K40" s="9">
        <f t="shared" si="18"/>
        <v>10.747</v>
      </c>
      <c r="L40" s="9">
        <f t="shared" si="18"/>
        <v>10.234500000000001</v>
      </c>
      <c r="M40" s="9">
        <f t="shared" si="18"/>
        <v>10.102</v>
      </c>
      <c r="N40" s="9">
        <f t="shared" si="18"/>
        <v>8.7221369999999983</v>
      </c>
      <c r="O40" s="9">
        <f t="shared" si="18"/>
        <v>9.7869999999999973</v>
      </c>
      <c r="P40" s="9">
        <f t="shared" si="18"/>
        <v>10.182999999999998</v>
      </c>
      <c r="Q40" s="9">
        <f t="shared" si="18"/>
        <v>14.904999999999999</v>
      </c>
      <c r="R40" s="9">
        <f t="shared" si="18"/>
        <v>13.9</v>
      </c>
      <c r="S40" s="9">
        <f t="shared" si="18"/>
        <v>19.450000000000003</v>
      </c>
      <c r="T40" s="9">
        <f t="shared" si="18"/>
        <v>20.075882649999997</v>
      </c>
      <c r="U40" s="9">
        <f t="shared" si="18"/>
        <v>18.378748960000003</v>
      </c>
      <c r="V40" s="9">
        <f>V12+V26</f>
        <v>14.734000000000002</v>
      </c>
      <c r="X40" s="9">
        <f t="shared" si="12"/>
        <v>35.600999999999999</v>
      </c>
      <c r="Y40" s="9">
        <f t="shared" si="13"/>
        <v>41.023499999999999</v>
      </c>
      <c r="Z40" s="9">
        <f t="shared" si="14"/>
        <v>43.597136999999996</v>
      </c>
      <c r="AA40" s="9">
        <f t="shared" si="2"/>
        <v>71.804631610000001</v>
      </c>
    </row>
    <row r="41" spans="1:29" ht="16.350000000000001" customHeight="1" x14ac:dyDescent="0.25">
      <c r="A41" s="8" t="s">
        <v>15</v>
      </c>
      <c r="B41" s="8"/>
      <c r="C41" s="8"/>
      <c r="D41" s="8"/>
      <c r="E41" s="8"/>
      <c r="F41" s="9">
        <f t="shared" si="18"/>
        <v>12.135</v>
      </c>
      <c r="G41" s="9">
        <f t="shared" si="18"/>
        <v>2.8860000000000001</v>
      </c>
      <c r="H41" s="9">
        <f t="shared" si="18"/>
        <v>9.15</v>
      </c>
      <c r="I41" s="9">
        <f t="shared" si="18"/>
        <v>6.44</v>
      </c>
      <c r="J41" s="9">
        <f t="shared" si="18"/>
        <v>22.676000000000002</v>
      </c>
      <c r="K41" s="9">
        <f t="shared" si="18"/>
        <v>11.73</v>
      </c>
      <c r="L41" s="9">
        <f t="shared" si="18"/>
        <v>8.3490000000000002</v>
      </c>
      <c r="M41" s="9">
        <f t="shared" si="18"/>
        <v>6.1559999999999997</v>
      </c>
      <c r="N41" s="9">
        <f t="shared" si="18"/>
        <v>2.625</v>
      </c>
      <c r="O41" s="9">
        <f t="shared" si="18"/>
        <v>9.6050000000000004</v>
      </c>
      <c r="P41" s="9">
        <f t="shared" si="18"/>
        <v>0</v>
      </c>
      <c r="Q41" s="9">
        <f t="shared" si="18"/>
        <v>0</v>
      </c>
      <c r="R41" s="9">
        <f t="shared" si="18"/>
        <v>0</v>
      </c>
      <c r="S41" s="9">
        <f t="shared" si="18"/>
        <v>4.8549119999999997</v>
      </c>
      <c r="T41" s="9">
        <f t="shared" si="18"/>
        <v>13.640262</v>
      </c>
      <c r="U41" s="9">
        <f t="shared" si="18"/>
        <v>10.93</v>
      </c>
      <c r="V41" s="9">
        <f>V13+V27</f>
        <v>32.54</v>
      </c>
      <c r="X41" s="9">
        <f t="shared" si="12"/>
        <v>30.611000000000001</v>
      </c>
      <c r="Y41" s="9">
        <f t="shared" si="13"/>
        <v>48.911000000000008</v>
      </c>
      <c r="Z41" s="9">
        <f t="shared" si="14"/>
        <v>12.23</v>
      </c>
      <c r="AA41" s="9">
        <f t="shared" si="2"/>
        <v>29.425173999999998</v>
      </c>
    </row>
    <row r="42" spans="1:29" ht="16.350000000000001" customHeight="1" x14ac:dyDescent="0.25">
      <c r="A42" s="8" t="s">
        <v>16</v>
      </c>
      <c r="B42" s="10"/>
      <c r="C42" s="10"/>
      <c r="D42" s="10"/>
      <c r="E42" s="10"/>
      <c r="F42" s="9">
        <f>F14+F28</f>
        <v>0.29300000000000004</v>
      </c>
      <c r="G42" s="9">
        <f t="shared" si="18"/>
        <v>0.377</v>
      </c>
      <c r="H42" s="9">
        <f t="shared" si="18"/>
        <v>1.647</v>
      </c>
      <c r="I42" s="9">
        <f t="shared" si="18"/>
        <v>1.7530000000000001</v>
      </c>
      <c r="J42" s="9">
        <f t="shared" si="18"/>
        <v>2.7709999999999999</v>
      </c>
      <c r="K42" s="9">
        <f t="shared" si="18"/>
        <v>6.5990000000000002</v>
      </c>
      <c r="L42" s="9">
        <f t="shared" si="18"/>
        <v>8.5679999999999996</v>
      </c>
      <c r="M42" s="9">
        <f t="shared" si="18"/>
        <v>20.696000000000002</v>
      </c>
      <c r="N42" s="9">
        <f t="shared" si="18"/>
        <v>16.792707999999998</v>
      </c>
      <c r="O42" s="9">
        <f t="shared" si="18"/>
        <v>15.072000000000001</v>
      </c>
      <c r="P42" s="9">
        <f t="shared" si="18"/>
        <v>16.952000000000002</v>
      </c>
      <c r="Q42" s="9">
        <f t="shared" si="18"/>
        <v>6.7489999999999997</v>
      </c>
      <c r="R42" s="9">
        <f t="shared" si="18"/>
        <v>3.1710000000000003</v>
      </c>
      <c r="S42" s="9">
        <f t="shared" si="18"/>
        <v>15.440000000000001</v>
      </c>
      <c r="T42" s="9">
        <f t="shared" si="18"/>
        <v>18.614000000000001</v>
      </c>
      <c r="U42" s="9">
        <f t="shared" si="18"/>
        <v>2.9140799999999998</v>
      </c>
      <c r="V42" s="9">
        <f t="shared" ref="V42:AK42" si="19">V14+V28</f>
        <v>2.9449999999999994</v>
      </c>
      <c r="X42" s="9">
        <f t="shared" si="12"/>
        <v>4.07</v>
      </c>
      <c r="Y42" s="9">
        <f t="shared" si="13"/>
        <v>38.634</v>
      </c>
      <c r="Z42" s="9">
        <f t="shared" si="14"/>
        <v>55.565708000000008</v>
      </c>
      <c r="AA42" s="9">
        <f t="shared" si="2"/>
        <v>40.13908</v>
      </c>
    </row>
    <row r="43" spans="1:29" ht="16.350000000000001" customHeight="1" x14ac:dyDescent="0.25">
      <c r="A43" s="10" t="s">
        <v>28</v>
      </c>
      <c r="B43" s="8"/>
      <c r="C43" s="8"/>
      <c r="D43" s="8"/>
      <c r="E43" s="8"/>
      <c r="F43" s="11">
        <f t="shared" ref="F43:V43" si="20">F33+F36</f>
        <v>318.91700000000003</v>
      </c>
      <c r="G43" s="11">
        <f t="shared" si="20"/>
        <v>438.04199999999997</v>
      </c>
      <c r="H43" s="11">
        <f t="shared" si="20"/>
        <v>416.125</v>
      </c>
      <c r="I43" s="11">
        <f t="shared" si="20"/>
        <v>480.91800000000001</v>
      </c>
      <c r="J43" s="11">
        <f t="shared" si="20"/>
        <v>389.25900000000001</v>
      </c>
      <c r="K43" s="11">
        <f t="shared" si="20"/>
        <v>412.87400000000002</v>
      </c>
      <c r="L43" s="11">
        <f t="shared" si="20"/>
        <v>455.00849853999995</v>
      </c>
      <c r="M43" s="11">
        <f t="shared" si="20"/>
        <v>414.10827390999998</v>
      </c>
      <c r="N43" s="11">
        <f t="shared" si="20"/>
        <v>432.57834300000002</v>
      </c>
      <c r="O43" s="11">
        <f t="shared" si="20"/>
        <v>380.82995790000001</v>
      </c>
      <c r="P43" s="11">
        <f t="shared" si="20"/>
        <v>500.89799999999997</v>
      </c>
      <c r="Q43" s="11">
        <f t="shared" si="20"/>
        <v>492.346</v>
      </c>
      <c r="R43" s="11">
        <f t="shared" si="20"/>
        <v>450.71100000000001</v>
      </c>
      <c r="S43" s="11">
        <f t="shared" si="20"/>
        <v>307.86799999999999</v>
      </c>
      <c r="T43" s="11">
        <f t="shared" si="20"/>
        <v>388.11248483999998</v>
      </c>
      <c r="U43" s="11">
        <f t="shared" si="20"/>
        <v>362.85303155999998</v>
      </c>
      <c r="V43" s="11">
        <f t="shared" si="20"/>
        <v>320.524</v>
      </c>
      <c r="X43" s="11">
        <f>SUM(F43:I43)</f>
        <v>1654.002</v>
      </c>
      <c r="Y43" s="11">
        <f t="shared" si="13"/>
        <v>1671.2497724499999</v>
      </c>
      <c r="Z43" s="11">
        <f t="shared" si="14"/>
        <v>1806.6523009</v>
      </c>
      <c r="AA43" s="11">
        <f>SUM(R43:U43)</f>
        <v>1509.5445163999998</v>
      </c>
    </row>
    <row r="44" spans="1:29" ht="16.350000000000001" customHeight="1" x14ac:dyDescent="0.25"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X44" s="2"/>
      <c r="Y44" s="2"/>
      <c r="Z44" s="2"/>
      <c r="AA44" s="2"/>
      <c r="AC44" s="2"/>
    </row>
    <row r="45" spans="1:29" ht="16.350000000000001" customHeight="1" x14ac:dyDescent="0.25">
      <c r="A45" s="28" t="s">
        <v>29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X45" s="2"/>
      <c r="Y45" s="2"/>
      <c r="Z45" s="2"/>
      <c r="AA45" s="2"/>
    </row>
    <row r="46" spans="1:29" ht="6" customHeight="1" x14ac:dyDescent="0.25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X46" s="2"/>
      <c r="Y46" s="2"/>
      <c r="Z46" s="2"/>
      <c r="AA46" s="2"/>
    </row>
    <row r="47" spans="1:29" ht="16.350000000000001" customHeight="1" x14ac:dyDescent="0.25">
      <c r="A47" s="13" t="s">
        <v>30</v>
      </c>
      <c r="B47" s="14"/>
      <c r="C47" s="14"/>
      <c r="D47" s="14"/>
      <c r="E47" s="14"/>
      <c r="F47" s="13">
        <v>126.50911985081099</v>
      </c>
      <c r="G47" s="13">
        <v>152.38120889260372</v>
      </c>
      <c r="H47" s="13">
        <v>174.81630546862556</v>
      </c>
      <c r="I47" s="13">
        <v>119.792</v>
      </c>
      <c r="J47" s="13">
        <v>152.953</v>
      </c>
      <c r="K47" s="13">
        <v>140.08699999999999</v>
      </c>
      <c r="L47" s="13">
        <v>151.33499999999998</v>
      </c>
      <c r="M47" s="13">
        <v>121.17499999999997</v>
      </c>
      <c r="N47" s="13">
        <v>147.512</v>
      </c>
      <c r="O47" s="13">
        <v>140.196</v>
      </c>
      <c r="P47" s="13">
        <v>162.21700000000001</v>
      </c>
      <c r="Q47" s="13">
        <v>161.69499999999999</v>
      </c>
      <c r="R47" s="13">
        <v>147.10750060000001</v>
      </c>
      <c r="S47" s="13">
        <v>136.19999999999999</v>
      </c>
      <c r="T47" s="13">
        <v>98.59299163</v>
      </c>
      <c r="U47" s="13">
        <v>80.919247589999983</v>
      </c>
      <c r="V47" s="13">
        <v>144.75299999999999</v>
      </c>
      <c r="X47" s="13">
        <f t="shared" ref="X47:X49" si="21">SUM(F47:I47)</f>
        <v>573.49863421204032</v>
      </c>
      <c r="Y47" s="13">
        <f>SUM(J47:M47)</f>
        <v>565.54999999999995</v>
      </c>
      <c r="Z47" s="13">
        <f>SUM(N47:Q47)</f>
        <v>611.61999999999989</v>
      </c>
      <c r="AA47" s="13">
        <f t="shared" si="2"/>
        <v>462.81973982000005</v>
      </c>
    </row>
    <row r="48" spans="1:29" ht="16.350000000000001" customHeight="1" x14ac:dyDescent="0.25">
      <c r="A48" s="9" t="s">
        <v>31</v>
      </c>
      <c r="B48" s="8"/>
      <c r="C48" s="8"/>
      <c r="D48" s="8"/>
      <c r="E48" s="8"/>
      <c r="F48" s="9">
        <v>75.403880149189007</v>
      </c>
      <c r="G48" s="9">
        <v>72.531791107396302</v>
      </c>
      <c r="H48" s="9">
        <v>71.576694531374457</v>
      </c>
      <c r="I48" s="9">
        <v>73.962000000000003</v>
      </c>
      <c r="J48" s="9">
        <v>82.683999999999997</v>
      </c>
      <c r="K48" s="9">
        <v>77.02600000000001</v>
      </c>
      <c r="L48" s="9">
        <v>78.47</v>
      </c>
      <c r="M48" s="9">
        <v>83.540999999999997</v>
      </c>
      <c r="N48" s="9">
        <v>85.736999999999995</v>
      </c>
      <c r="O48" s="9">
        <v>89.113</v>
      </c>
      <c r="P48" s="9">
        <v>95.366</v>
      </c>
      <c r="Q48" s="9">
        <v>77.632999999999981</v>
      </c>
      <c r="R48" s="9">
        <v>77.294482149999993</v>
      </c>
      <c r="S48" s="9">
        <v>70.900000000000006</v>
      </c>
      <c r="T48" s="9">
        <v>82.504948119999995</v>
      </c>
      <c r="U48" s="9">
        <v>76.745422189999999</v>
      </c>
      <c r="V48" s="9">
        <v>85.045000000000002</v>
      </c>
      <c r="X48" s="9">
        <f t="shared" si="21"/>
        <v>293.47436578795975</v>
      </c>
      <c r="Y48" s="9">
        <f>SUM(J48:M48)</f>
        <v>321.721</v>
      </c>
      <c r="Z48" s="9">
        <f>SUM(N48:Q48)</f>
        <v>347.84899999999999</v>
      </c>
      <c r="AA48" s="9">
        <f t="shared" si="2"/>
        <v>307.44485245999999</v>
      </c>
    </row>
    <row r="49" spans="1:27" ht="16.350000000000001" customHeight="1" x14ac:dyDescent="0.25">
      <c r="A49" s="9" t="s">
        <v>32</v>
      </c>
      <c r="B49" s="8"/>
      <c r="C49" s="8"/>
      <c r="D49" s="8"/>
      <c r="E49" s="8"/>
      <c r="F49" s="9">
        <v>32.881000000000007</v>
      </c>
      <c r="G49" s="9">
        <v>26.995000000000001</v>
      </c>
      <c r="H49" s="9">
        <v>32.630000000000003</v>
      </c>
      <c r="I49" s="9">
        <v>32.975000000000001</v>
      </c>
      <c r="J49" s="9">
        <v>34.700000000000003</v>
      </c>
      <c r="K49" s="9">
        <v>24.77</v>
      </c>
      <c r="L49" s="9">
        <v>26.061999999999998</v>
      </c>
      <c r="M49" s="9">
        <v>24.605999999999998</v>
      </c>
      <c r="N49" s="9">
        <v>31.299999999999997</v>
      </c>
      <c r="O49" s="9">
        <v>38.54</v>
      </c>
      <c r="P49" s="9">
        <v>31.466999999999999</v>
      </c>
      <c r="Q49" s="9">
        <v>37.418999999999997</v>
      </c>
      <c r="R49" s="9">
        <v>27.243089559999998</v>
      </c>
      <c r="S49" s="9">
        <v>29.3</v>
      </c>
      <c r="T49" s="9">
        <v>35.602738490000007</v>
      </c>
      <c r="U49" s="9">
        <v>31.486926680000003</v>
      </c>
      <c r="V49" s="9">
        <v>31.933</v>
      </c>
      <c r="X49" s="9">
        <f t="shared" si="21"/>
        <v>125.48099999999999</v>
      </c>
      <c r="Y49" s="9">
        <f>SUM(J49:M49)</f>
        <v>110.13799999999999</v>
      </c>
      <c r="Z49" s="9">
        <f>SUM(N49:Q49)</f>
        <v>138.726</v>
      </c>
      <c r="AA49" s="9">
        <f t="shared" si="2"/>
        <v>123.63275473000002</v>
      </c>
    </row>
    <row r="50" spans="1:27" ht="16.350000000000001" customHeight="1" x14ac:dyDescent="0.25">
      <c r="A50" s="11" t="s">
        <v>33</v>
      </c>
      <c r="B50" s="8"/>
      <c r="C50" s="8"/>
      <c r="D50" s="8"/>
      <c r="E50" s="8"/>
      <c r="F50" s="11">
        <f>SUM(F47:F49)</f>
        <v>234.79400000000001</v>
      </c>
      <c r="G50" s="11">
        <f t="shared" ref="G50:S50" si="22">SUM(G47:G49)</f>
        <v>251.90800000000002</v>
      </c>
      <c r="H50" s="11">
        <f t="shared" si="22"/>
        <v>279.02300000000002</v>
      </c>
      <c r="I50" s="11">
        <f t="shared" si="22"/>
        <v>226.72900000000001</v>
      </c>
      <c r="J50" s="11">
        <f t="shared" si="22"/>
        <v>270.33699999999999</v>
      </c>
      <c r="K50" s="11">
        <f t="shared" si="22"/>
        <v>241.88300000000001</v>
      </c>
      <c r="L50" s="11">
        <f t="shared" si="22"/>
        <v>255.86699999999996</v>
      </c>
      <c r="M50" s="11">
        <f t="shared" si="22"/>
        <v>229.32199999999995</v>
      </c>
      <c r="N50" s="11">
        <f t="shared" si="22"/>
        <v>264.54899999999998</v>
      </c>
      <c r="O50" s="11">
        <f t="shared" si="22"/>
        <v>267.84899999999999</v>
      </c>
      <c r="P50" s="11">
        <f t="shared" si="22"/>
        <v>289.05</v>
      </c>
      <c r="Q50" s="11">
        <f t="shared" si="22"/>
        <v>276.74699999999996</v>
      </c>
      <c r="R50" s="11">
        <f t="shared" si="22"/>
        <v>251.64507230999999</v>
      </c>
      <c r="S50" s="11">
        <f t="shared" si="22"/>
        <v>236.4</v>
      </c>
      <c r="T50" s="11">
        <f>SUM(T47:T49)</f>
        <v>216.70067824</v>
      </c>
      <c r="U50" s="11">
        <f>SUM(U47:U49)</f>
        <v>189.15159646000001</v>
      </c>
      <c r="V50" s="11">
        <f>SUM(V47:V49)</f>
        <v>261.73099999999999</v>
      </c>
      <c r="X50" s="11">
        <f t="shared" ref="X50:Z50" si="23">SUM(X47:X49)</f>
        <v>992.45400000000006</v>
      </c>
      <c r="Y50" s="11">
        <f t="shared" si="23"/>
        <v>997.40899999999999</v>
      </c>
      <c r="Z50" s="11">
        <f t="shared" si="23"/>
        <v>1098.1949999999997</v>
      </c>
      <c r="AA50" s="11">
        <f t="shared" si="2"/>
        <v>893.89734700999998</v>
      </c>
    </row>
    <row r="51" spans="1:27" ht="16.350000000000001" customHeight="1" x14ac:dyDescent="0.25">
      <c r="F51" s="12">
        <f t="shared" ref="F51:V51" si="24">F47/F8</f>
        <v>0.70209514424274089</v>
      </c>
      <c r="G51" s="12">
        <f t="shared" si="24"/>
        <v>0.69091770487557735</v>
      </c>
      <c r="H51" s="12">
        <f t="shared" si="24"/>
        <v>0.66820440816534454</v>
      </c>
      <c r="I51" s="12">
        <f t="shared" si="24"/>
        <v>0.52630838986327366</v>
      </c>
      <c r="J51" s="12">
        <f t="shared" si="24"/>
        <v>0.58208603058983832</v>
      </c>
      <c r="K51" s="12">
        <f t="shared" si="24"/>
        <v>0.51386764387611739</v>
      </c>
      <c r="L51" s="12">
        <f t="shared" si="24"/>
        <v>0.51456899937266343</v>
      </c>
      <c r="M51" s="12">
        <f t="shared" si="24"/>
        <v>0.48821908315135476</v>
      </c>
      <c r="N51" s="12">
        <f t="shared" si="24"/>
        <v>0.54959995191335753</v>
      </c>
      <c r="O51" s="12">
        <f t="shared" si="24"/>
        <v>0.53755310501372666</v>
      </c>
      <c r="P51" s="12">
        <f t="shared" si="24"/>
        <v>0.48599539221590082</v>
      </c>
      <c r="Q51" s="12">
        <f t="shared" si="24"/>
        <v>0.54006706791628534</v>
      </c>
      <c r="R51" s="12">
        <f t="shared" si="24"/>
        <v>0.59647767924841977</v>
      </c>
      <c r="S51" s="12">
        <f t="shared" si="24"/>
        <v>0.53559860450530761</v>
      </c>
      <c r="T51" s="12">
        <f t="shared" si="24"/>
        <v>0.35345487782615387</v>
      </c>
      <c r="U51" s="12">
        <f t="shared" si="24"/>
        <v>0.39994971757916536</v>
      </c>
      <c r="V51" s="12">
        <f t="shared" si="24"/>
        <v>0.54860397867026445</v>
      </c>
      <c r="X51" s="2"/>
      <c r="Y51" s="2"/>
      <c r="Z51" s="2"/>
      <c r="AA51" s="2"/>
    </row>
    <row r="52" spans="1:27" ht="16.350000000000001" customHeight="1" x14ac:dyDescent="0.25">
      <c r="A52" s="29" t="s">
        <v>34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X52" s="2"/>
      <c r="Y52" s="2"/>
      <c r="Z52" s="2"/>
      <c r="AA52" s="2"/>
    </row>
    <row r="53" spans="1:27" ht="6" customHeight="1" x14ac:dyDescent="0.25">
      <c r="A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X53" s="2"/>
      <c r="Y53" s="2"/>
      <c r="Z53" s="2"/>
      <c r="AA53" s="2"/>
    </row>
    <row r="54" spans="1:27" ht="16.350000000000001" customHeight="1" x14ac:dyDescent="0.25">
      <c r="A54" s="13" t="s">
        <v>30</v>
      </c>
      <c r="B54" s="14"/>
      <c r="C54" s="14"/>
      <c r="D54" s="14"/>
      <c r="E54" s="14"/>
      <c r="F54" s="13">
        <v>-13.241119850810989</v>
      </c>
      <c r="G54" s="13">
        <v>-28.27920889260372</v>
      </c>
      <c r="H54" s="13">
        <v>-31.50730546862556</v>
      </c>
      <c r="I54" s="13">
        <v>-31.51400000000001</v>
      </c>
      <c r="J54" s="13">
        <v>-40.116</v>
      </c>
      <c r="K54" s="13">
        <v>-45.398999999999987</v>
      </c>
      <c r="L54" s="13">
        <v>-59.569999999999979</v>
      </c>
      <c r="M54" s="13">
        <v>-45.138999999999967</v>
      </c>
      <c r="N54" s="13">
        <v>-54.944120347842897</v>
      </c>
      <c r="O54" s="13">
        <v>-47.102000000000004</v>
      </c>
      <c r="P54" s="13">
        <v>-54.896000000000015</v>
      </c>
      <c r="Q54" s="13">
        <v>-23.376999999999981</v>
      </c>
      <c r="R54" s="13">
        <v>-38.252983</v>
      </c>
      <c r="S54" s="13">
        <v>-59.791485099999989</v>
      </c>
      <c r="T54" s="13">
        <v>-48.58383474</v>
      </c>
      <c r="U54" s="13">
        <v>-32.742225359999985</v>
      </c>
      <c r="V54" s="13">
        <v>-107.43816677999999</v>
      </c>
      <c r="X54" s="13">
        <f>SUM(F54:I54)</f>
        <v>-104.54163421204028</v>
      </c>
      <c r="Y54" s="13">
        <f t="shared" ref="Y54:Y59" si="25">SUM(J54:M54)</f>
        <v>-190.22399999999993</v>
      </c>
      <c r="Z54" s="13">
        <f t="shared" ref="Z54:Z59" si="26">SUM(N54:Q54)</f>
        <v>-180.3191203478429</v>
      </c>
      <c r="AA54" s="13">
        <f t="shared" si="2"/>
        <v>-179.3705282</v>
      </c>
    </row>
    <row r="55" spans="1:27" ht="16.350000000000001" customHeight="1" x14ac:dyDescent="0.25">
      <c r="A55" s="9" t="s">
        <v>31</v>
      </c>
      <c r="B55" s="8"/>
      <c r="C55" s="8"/>
      <c r="D55" s="8"/>
      <c r="E55" s="8"/>
      <c r="F55" s="9">
        <v>-11.393880149189002</v>
      </c>
      <c r="G55" s="9">
        <v>-11.814791107396303</v>
      </c>
      <c r="H55" s="9">
        <v>-11.600694531374458</v>
      </c>
      <c r="I55" s="9">
        <v>-5.9980000000000047</v>
      </c>
      <c r="J55" s="9">
        <v>-8.2959999999999923</v>
      </c>
      <c r="K55" s="9">
        <v>-3.6690000000000111</v>
      </c>
      <c r="L55" s="9">
        <v>-5.8640000000000043</v>
      </c>
      <c r="M55" s="9">
        <v>-5.7489999999999952</v>
      </c>
      <c r="N55" s="9">
        <v>-6.5109999999999957</v>
      </c>
      <c r="O55" s="9">
        <v>-5.1119999999999948</v>
      </c>
      <c r="P55" s="9">
        <v>-7.9050000000000011</v>
      </c>
      <c r="Q55" s="9">
        <v>-20.651999999999987</v>
      </c>
      <c r="R55" s="9">
        <v>-16.031154999999998</v>
      </c>
      <c r="S55" s="9">
        <v>-14.026095410000011</v>
      </c>
      <c r="T55" s="9">
        <v>-13.533397999999991</v>
      </c>
      <c r="U55" s="9">
        <v>-16.820164999999989</v>
      </c>
      <c r="V55" s="9">
        <v>-19.321986760000001</v>
      </c>
      <c r="X55" s="13">
        <f t="shared" ref="X55:X59" si="27">SUM(F55:I55)</f>
        <v>-40.807365787959768</v>
      </c>
      <c r="Y55" s="13">
        <f t="shared" si="25"/>
        <v>-23.578000000000003</v>
      </c>
      <c r="Z55" s="13">
        <f t="shared" si="26"/>
        <v>-40.179999999999978</v>
      </c>
      <c r="AA55" s="13">
        <f t="shared" si="2"/>
        <v>-60.410813409999989</v>
      </c>
    </row>
    <row r="56" spans="1:27" ht="16.350000000000001" customHeight="1" x14ac:dyDescent="0.25">
      <c r="A56" s="9" t="s">
        <v>32</v>
      </c>
      <c r="B56" s="8"/>
      <c r="C56" s="8"/>
      <c r="D56" s="8"/>
      <c r="E56" s="8"/>
      <c r="F56" s="9">
        <v>-11.585000000000012</v>
      </c>
      <c r="G56" s="9">
        <v>-9.6590000000000025</v>
      </c>
      <c r="H56" s="9">
        <v>-8.2049999999999983</v>
      </c>
      <c r="I56" s="9">
        <v>-13.190000000000001</v>
      </c>
      <c r="J56" s="9">
        <v>-8.5230000000000032</v>
      </c>
      <c r="K56" s="9">
        <v>-7.3960000000000008</v>
      </c>
      <c r="L56" s="9">
        <v>-3.5859999999999985</v>
      </c>
      <c r="M56" s="9">
        <v>-7.4549999999999983</v>
      </c>
      <c r="N56" s="9">
        <v>-9.7839999999999989</v>
      </c>
      <c r="O56" s="9">
        <v>-9.4770000000000003</v>
      </c>
      <c r="P56" s="9">
        <v>-5.3239999999999981</v>
      </c>
      <c r="Q56" s="9">
        <v>-7.4709999999999965</v>
      </c>
      <c r="R56" s="9">
        <v>-4.3666109999999998</v>
      </c>
      <c r="S56" s="9">
        <v>-7.1707631200000002</v>
      </c>
      <c r="T56" s="9">
        <v>-8.0573390000000096</v>
      </c>
      <c r="U56" s="9">
        <v>-3.8251410000000021</v>
      </c>
      <c r="V56" s="9">
        <v>-4.9370000000000003</v>
      </c>
      <c r="X56" s="13">
        <f t="shared" si="27"/>
        <v>-42.63900000000001</v>
      </c>
      <c r="Y56" s="13">
        <f t="shared" si="25"/>
        <v>-26.96</v>
      </c>
      <c r="Z56" s="13">
        <f t="shared" si="26"/>
        <v>-32.055999999999997</v>
      </c>
      <c r="AA56" s="13">
        <f t="shared" si="2"/>
        <v>-23.419854120000011</v>
      </c>
    </row>
    <row r="57" spans="1:27" ht="16.350000000000001" customHeight="1" x14ac:dyDescent="0.25">
      <c r="A57" s="11" t="s">
        <v>35</v>
      </c>
      <c r="B57" s="8"/>
      <c r="C57" s="8"/>
      <c r="D57" s="8"/>
      <c r="E57" s="8"/>
      <c r="F57" s="11">
        <f>SUM(F54:F56)</f>
        <v>-36.22</v>
      </c>
      <c r="G57" s="11">
        <f t="shared" ref="G57:S57" si="28">SUM(G54:G56)</f>
        <v>-49.753000000000029</v>
      </c>
      <c r="H57" s="11">
        <f t="shared" si="28"/>
        <v>-51.313000000000017</v>
      </c>
      <c r="I57" s="11">
        <f t="shared" si="28"/>
        <v>-50.702000000000012</v>
      </c>
      <c r="J57" s="11">
        <f t="shared" si="28"/>
        <v>-56.934999999999995</v>
      </c>
      <c r="K57" s="11">
        <f t="shared" si="28"/>
        <v>-56.463999999999999</v>
      </c>
      <c r="L57" s="11">
        <f t="shared" si="28"/>
        <v>-69.019999999999982</v>
      </c>
      <c r="M57" s="11">
        <f t="shared" si="28"/>
        <v>-58.342999999999961</v>
      </c>
      <c r="N57" s="11">
        <f t="shared" si="28"/>
        <v>-71.239120347842885</v>
      </c>
      <c r="O57" s="11">
        <f t="shared" si="28"/>
        <v>-61.691000000000003</v>
      </c>
      <c r="P57" s="11">
        <f t="shared" si="28"/>
        <v>-68.125000000000014</v>
      </c>
      <c r="Q57" s="11">
        <f t="shared" si="28"/>
        <v>-51.499999999999964</v>
      </c>
      <c r="R57" s="11">
        <f t="shared" si="28"/>
        <v>-58.650748999999998</v>
      </c>
      <c r="S57" s="11">
        <f t="shared" si="28"/>
        <v>-80.988343630000003</v>
      </c>
      <c r="T57" s="11">
        <f>SUM(T54:T56)</f>
        <v>-70.174571740000005</v>
      </c>
      <c r="U57" s="11">
        <f>SUM(U54:U56)</f>
        <v>-53.387531359999976</v>
      </c>
      <c r="V57" s="11">
        <f>SUM(V54:V56)</f>
        <v>-131.69715353999999</v>
      </c>
      <c r="X57" s="7">
        <f t="shared" si="27"/>
        <v>-187.98800000000006</v>
      </c>
      <c r="Y57" s="7">
        <f t="shared" si="25"/>
        <v>-240.76199999999994</v>
      </c>
      <c r="Z57" s="7">
        <f t="shared" si="26"/>
        <v>-252.55512034784286</v>
      </c>
      <c r="AA57" s="7">
        <f t="shared" si="2"/>
        <v>-263.20119572999999</v>
      </c>
    </row>
    <row r="58" spans="1:27" ht="16.350000000000001" customHeight="1" x14ac:dyDescent="0.25">
      <c r="A58" s="9" t="s">
        <v>36</v>
      </c>
      <c r="B58" s="8"/>
      <c r="C58" s="8"/>
      <c r="D58" s="8"/>
      <c r="E58" s="8"/>
      <c r="F58" s="9">
        <v>30.321999999999999</v>
      </c>
      <c r="G58" s="9">
        <v>37.386000000000024</v>
      </c>
      <c r="H58" s="9">
        <v>47.809000000000019</v>
      </c>
      <c r="I58" s="9">
        <v>40.079000000000008</v>
      </c>
      <c r="J58" s="9">
        <v>50.634999999999998</v>
      </c>
      <c r="K58" s="9">
        <v>47.563999999999993</v>
      </c>
      <c r="L58" s="9">
        <v>64.882999999999981</v>
      </c>
      <c r="M58" s="9">
        <v>40.426999999999964</v>
      </c>
      <c r="N58" s="9">
        <v>63.639120347842884</v>
      </c>
      <c r="O58" s="9">
        <v>45.606000000000002</v>
      </c>
      <c r="P58" s="9">
        <v>73.182000000000016</v>
      </c>
      <c r="Q58" s="9">
        <v>51.527999999999963</v>
      </c>
      <c r="R58" s="9">
        <v>48.751877000000029</v>
      </c>
      <c r="S58" s="9">
        <v>73.28834363</v>
      </c>
      <c r="T58" s="9">
        <v>63.974571740000002</v>
      </c>
      <c r="U58" s="9">
        <v>49.071313000000004</v>
      </c>
      <c r="V58" s="9">
        <v>110.4</v>
      </c>
      <c r="X58" s="13">
        <f t="shared" si="27"/>
        <v>155.59600000000006</v>
      </c>
      <c r="Y58" s="13">
        <f t="shared" si="25"/>
        <v>203.50899999999993</v>
      </c>
      <c r="Z58" s="13">
        <f t="shared" si="26"/>
        <v>233.95512034784286</v>
      </c>
      <c r="AA58" s="13">
        <f t="shared" si="2"/>
        <v>235.08610537000001</v>
      </c>
    </row>
    <row r="59" spans="1:27" ht="16.350000000000001" customHeight="1" x14ac:dyDescent="0.25">
      <c r="A59" s="9" t="s">
        <v>16</v>
      </c>
      <c r="B59" s="8"/>
      <c r="C59" s="8"/>
      <c r="D59" s="8"/>
      <c r="E59" s="8"/>
      <c r="F59" s="9">
        <v>5.8979999999999997</v>
      </c>
      <c r="G59" s="9">
        <v>12.367000000000001</v>
      </c>
      <c r="H59" s="9">
        <v>3.504</v>
      </c>
      <c r="I59" s="9">
        <v>10.623000000000001</v>
      </c>
      <c r="J59" s="9">
        <v>6.3</v>
      </c>
      <c r="K59" s="9">
        <v>8.9000000000000021</v>
      </c>
      <c r="L59" s="9">
        <v>4.1370000000000005</v>
      </c>
      <c r="M59" s="9">
        <v>17.916</v>
      </c>
      <c r="N59" s="9">
        <v>7.6</v>
      </c>
      <c r="O59" s="9">
        <v>16.085000000000001</v>
      </c>
      <c r="P59" s="9">
        <v>-5.0569999999999995</v>
      </c>
      <c r="Q59" s="9">
        <v>-2.7999999999999581E-2</v>
      </c>
      <c r="R59" s="9">
        <v>9.8988719999999688</v>
      </c>
      <c r="S59" s="9">
        <v>7.7</v>
      </c>
      <c r="T59" s="9">
        <v>6.2000000000000011</v>
      </c>
      <c r="U59" s="9">
        <v>4.3162183599999722</v>
      </c>
      <c r="V59" s="9">
        <v>21.297153539999982</v>
      </c>
      <c r="X59" s="13">
        <f t="shared" si="27"/>
        <v>32.392000000000003</v>
      </c>
      <c r="Y59" s="13">
        <f t="shared" si="25"/>
        <v>37.253</v>
      </c>
      <c r="Z59" s="13">
        <f t="shared" si="26"/>
        <v>18.600000000000005</v>
      </c>
      <c r="AA59" s="13">
        <f t="shared" si="2"/>
        <v>28.11509035999994</v>
      </c>
    </row>
    <row r="60" spans="1:27" ht="16.350000000000001" customHeight="1" x14ac:dyDescent="0.25">
      <c r="A60" s="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X60" s="2"/>
      <c r="Y60" s="2"/>
      <c r="Z60" s="2"/>
      <c r="AA60" s="2"/>
    </row>
    <row r="61" spans="1:27" ht="16.350000000000001" customHeight="1" x14ac:dyDescent="0.25">
      <c r="A61" s="29" t="s">
        <v>37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X61" s="2"/>
      <c r="Y61" s="2"/>
      <c r="Z61" s="2"/>
      <c r="AA61" s="2"/>
    </row>
    <row r="62" spans="1:27" ht="6" customHeight="1" x14ac:dyDescent="0.25">
      <c r="A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X62" s="2"/>
      <c r="Y62" s="2"/>
      <c r="Z62" s="2"/>
      <c r="AA62" s="2"/>
    </row>
    <row r="63" spans="1:27" ht="16.350000000000001" customHeight="1" x14ac:dyDescent="0.25">
      <c r="A63" s="13" t="s">
        <v>30</v>
      </c>
      <c r="B63" s="14"/>
      <c r="C63" s="14"/>
      <c r="D63" s="14"/>
      <c r="E63" s="14"/>
      <c r="F63" s="13">
        <f>F47+F54</f>
        <v>113.268</v>
      </c>
      <c r="G63" s="13">
        <f t="shared" ref="G63:V66" si="29">G47+G54</f>
        <v>124.102</v>
      </c>
      <c r="H63" s="13">
        <f t="shared" si="29"/>
        <v>143.309</v>
      </c>
      <c r="I63" s="13">
        <f t="shared" si="29"/>
        <v>88.277999999999992</v>
      </c>
      <c r="J63" s="13">
        <f t="shared" si="29"/>
        <v>112.837</v>
      </c>
      <c r="K63" s="13">
        <f t="shared" si="29"/>
        <v>94.688000000000002</v>
      </c>
      <c r="L63" s="13">
        <f t="shared" si="29"/>
        <v>91.765000000000001</v>
      </c>
      <c r="M63" s="13">
        <f t="shared" si="29"/>
        <v>76.036000000000001</v>
      </c>
      <c r="N63" s="13">
        <f t="shared" si="29"/>
        <v>92.567879652157103</v>
      </c>
      <c r="O63" s="13">
        <f t="shared" si="29"/>
        <v>93.093999999999994</v>
      </c>
      <c r="P63" s="13">
        <f t="shared" si="29"/>
        <v>107.321</v>
      </c>
      <c r="Q63" s="13">
        <f t="shared" si="29"/>
        <v>138.31800000000001</v>
      </c>
      <c r="R63" s="13">
        <f t="shared" si="29"/>
        <v>108.85451760000001</v>
      </c>
      <c r="S63" s="13">
        <f t="shared" si="29"/>
        <v>76.4085149</v>
      </c>
      <c r="T63" s="13">
        <f t="shared" si="29"/>
        <v>50.00915689</v>
      </c>
      <c r="U63" s="13">
        <f t="shared" si="29"/>
        <v>48.177022229999999</v>
      </c>
      <c r="V63" s="13">
        <f t="shared" si="29"/>
        <v>37.314833219999997</v>
      </c>
      <c r="X63" s="13">
        <f>SUM(F63:I63)</f>
        <v>468.95699999999999</v>
      </c>
      <c r="Y63" s="13">
        <f>SUM(J63:M63)</f>
        <v>375.32600000000002</v>
      </c>
      <c r="Z63" s="13">
        <f>SUM(N63:Q63)</f>
        <v>431.30087965215705</v>
      </c>
      <c r="AA63" s="13">
        <f t="shared" si="2"/>
        <v>283.44921161999997</v>
      </c>
    </row>
    <row r="64" spans="1:27" ht="16.350000000000001" customHeight="1" x14ac:dyDescent="0.25">
      <c r="A64" s="9" t="s">
        <v>31</v>
      </c>
      <c r="B64" s="8"/>
      <c r="C64" s="8"/>
      <c r="D64" s="8"/>
      <c r="E64" s="8"/>
      <c r="F64" s="9">
        <f>F48+F55</f>
        <v>64.010000000000005</v>
      </c>
      <c r="G64" s="9">
        <f t="shared" si="29"/>
        <v>60.716999999999999</v>
      </c>
      <c r="H64" s="9">
        <f t="shared" si="29"/>
        <v>59.975999999999999</v>
      </c>
      <c r="I64" s="9">
        <f t="shared" si="29"/>
        <v>67.963999999999999</v>
      </c>
      <c r="J64" s="9">
        <f t="shared" si="29"/>
        <v>74.388000000000005</v>
      </c>
      <c r="K64" s="9">
        <f t="shared" si="29"/>
        <v>73.356999999999999</v>
      </c>
      <c r="L64" s="9">
        <f t="shared" si="29"/>
        <v>72.605999999999995</v>
      </c>
      <c r="M64" s="9">
        <f t="shared" si="29"/>
        <v>77.792000000000002</v>
      </c>
      <c r="N64" s="9">
        <f t="shared" si="29"/>
        <v>79.225999999999999</v>
      </c>
      <c r="O64" s="9">
        <f t="shared" si="29"/>
        <v>84.001000000000005</v>
      </c>
      <c r="P64" s="9">
        <f t="shared" si="29"/>
        <v>87.460999999999999</v>
      </c>
      <c r="Q64" s="9">
        <f t="shared" si="29"/>
        <v>56.980999999999995</v>
      </c>
      <c r="R64" s="9">
        <f t="shared" si="29"/>
        <v>61.263327149999995</v>
      </c>
      <c r="S64" s="9">
        <f t="shared" si="29"/>
        <v>56.873904589999995</v>
      </c>
      <c r="T64" s="9">
        <f t="shared" si="29"/>
        <v>68.971550120000003</v>
      </c>
      <c r="U64" s="9">
        <f t="shared" si="29"/>
        <v>59.925257190000011</v>
      </c>
      <c r="V64" s="9">
        <f t="shared" si="29"/>
        <v>65.72301324</v>
      </c>
      <c r="X64" s="13">
        <f t="shared" ref="X64:X66" si="30">SUM(F64:I64)</f>
        <v>252.667</v>
      </c>
      <c r="Y64" s="13">
        <f>SUM(J64:M64)</f>
        <v>298.14300000000003</v>
      </c>
      <c r="Z64" s="13">
        <f>SUM(N64:Q64)</f>
        <v>307.66899999999998</v>
      </c>
      <c r="AA64" s="13">
        <f t="shared" si="2"/>
        <v>247.03403904999999</v>
      </c>
    </row>
    <row r="65" spans="1:27" ht="16.350000000000001" customHeight="1" x14ac:dyDescent="0.25">
      <c r="A65" s="9" t="s">
        <v>32</v>
      </c>
      <c r="B65" s="8"/>
      <c r="C65" s="8"/>
      <c r="D65" s="8"/>
      <c r="E65" s="8"/>
      <c r="F65" s="9">
        <f>F49+F56</f>
        <v>21.295999999999996</v>
      </c>
      <c r="G65" s="9">
        <f t="shared" si="29"/>
        <v>17.335999999999999</v>
      </c>
      <c r="H65" s="9">
        <f t="shared" si="29"/>
        <v>24.425000000000004</v>
      </c>
      <c r="I65" s="9">
        <f t="shared" si="29"/>
        <v>19.785</v>
      </c>
      <c r="J65" s="9">
        <f t="shared" si="29"/>
        <v>26.177</v>
      </c>
      <c r="K65" s="9">
        <f t="shared" si="29"/>
        <v>17.373999999999999</v>
      </c>
      <c r="L65" s="9">
        <f t="shared" si="29"/>
        <v>22.475999999999999</v>
      </c>
      <c r="M65" s="9">
        <f t="shared" si="29"/>
        <v>17.151</v>
      </c>
      <c r="N65" s="9">
        <f t="shared" si="29"/>
        <v>21.515999999999998</v>
      </c>
      <c r="O65" s="9">
        <f t="shared" si="29"/>
        <v>29.062999999999999</v>
      </c>
      <c r="P65" s="9">
        <f t="shared" si="29"/>
        <v>26.143000000000001</v>
      </c>
      <c r="Q65" s="9">
        <f t="shared" si="29"/>
        <v>29.948</v>
      </c>
      <c r="R65" s="9">
        <f t="shared" si="29"/>
        <v>22.876478559999999</v>
      </c>
      <c r="S65" s="9">
        <f t="shared" si="29"/>
        <v>22.129236880000001</v>
      </c>
      <c r="T65" s="9">
        <f t="shared" si="29"/>
        <v>27.545399489999998</v>
      </c>
      <c r="U65" s="9">
        <f t="shared" si="29"/>
        <v>27.661785680000001</v>
      </c>
      <c r="V65" s="9">
        <f t="shared" si="29"/>
        <v>26.995999999999999</v>
      </c>
      <c r="X65" s="13">
        <f t="shared" si="30"/>
        <v>82.841999999999999</v>
      </c>
      <c r="Y65" s="13">
        <f>SUM(J65:M65)</f>
        <v>83.177999999999997</v>
      </c>
      <c r="Z65" s="13">
        <f>SUM(N65:Q65)</f>
        <v>106.66999999999999</v>
      </c>
      <c r="AA65" s="13">
        <f t="shared" si="2"/>
        <v>100.21290060999999</v>
      </c>
    </row>
    <row r="66" spans="1:27" ht="16.350000000000001" customHeight="1" x14ac:dyDescent="0.25">
      <c r="A66" s="11" t="s">
        <v>38</v>
      </c>
      <c r="B66" s="8"/>
      <c r="C66" s="8"/>
      <c r="D66" s="8"/>
      <c r="E66" s="8"/>
      <c r="F66" s="11">
        <f>F50+F57</f>
        <v>198.57400000000001</v>
      </c>
      <c r="G66" s="11">
        <f t="shared" si="29"/>
        <v>202.15499999999997</v>
      </c>
      <c r="H66" s="11">
        <f t="shared" si="29"/>
        <v>227.71</v>
      </c>
      <c r="I66" s="11">
        <f t="shared" si="29"/>
        <v>176.02699999999999</v>
      </c>
      <c r="J66" s="11">
        <f t="shared" si="29"/>
        <v>213.40199999999999</v>
      </c>
      <c r="K66" s="11">
        <f t="shared" si="29"/>
        <v>185.41900000000001</v>
      </c>
      <c r="L66" s="11">
        <f t="shared" si="29"/>
        <v>186.84699999999998</v>
      </c>
      <c r="M66" s="11">
        <f t="shared" si="29"/>
        <v>170.97899999999998</v>
      </c>
      <c r="N66" s="11">
        <f t="shared" si="29"/>
        <v>193.30987965215709</v>
      </c>
      <c r="O66" s="11">
        <f t="shared" si="29"/>
        <v>206.15799999999999</v>
      </c>
      <c r="P66" s="11">
        <f t="shared" si="29"/>
        <v>220.92500000000001</v>
      </c>
      <c r="Q66" s="11">
        <f t="shared" si="29"/>
        <v>225.24699999999999</v>
      </c>
      <c r="R66" s="11">
        <f t="shared" si="29"/>
        <v>192.99432331</v>
      </c>
      <c r="S66" s="11">
        <f t="shared" si="29"/>
        <v>155.41165637</v>
      </c>
      <c r="T66" s="11">
        <f t="shared" si="29"/>
        <v>146.5261065</v>
      </c>
      <c r="U66" s="11">
        <f t="shared" si="29"/>
        <v>135.76406510000004</v>
      </c>
      <c r="V66" s="11">
        <f t="shared" si="29"/>
        <v>130.03384646000001</v>
      </c>
      <c r="X66" s="7">
        <f t="shared" si="30"/>
        <v>804.46599999999989</v>
      </c>
      <c r="Y66" s="7">
        <f>SUM(J66:M66)</f>
        <v>756.64699999999993</v>
      </c>
      <c r="Z66" s="7">
        <f>SUM(N66:Q66)</f>
        <v>845.63987965215699</v>
      </c>
      <c r="AA66" s="7">
        <f t="shared" si="2"/>
        <v>630.69615127999998</v>
      </c>
    </row>
    <row r="67" spans="1:27" ht="6" customHeight="1" x14ac:dyDescent="0.25">
      <c r="A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X67" s="2"/>
      <c r="Y67" s="2"/>
      <c r="Z67" s="2"/>
      <c r="AA67" s="2"/>
    </row>
    <row r="68" spans="1:27" ht="16.350000000000001" customHeight="1" x14ac:dyDescent="0.25">
      <c r="A68" s="7" t="s">
        <v>39</v>
      </c>
      <c r="B68" s="14"/>
      <c r="C68" s="14"/>
      <c r="D68" s="14"/>
      <c r="E68" s="14"/>
      <c r="F68" s="7">
        <f>F43-F66</f>
        <v>120.34300000000002</v>
      </c>
      <c r="G68" s="7">
        <f t="shared" ref="G68:S68" si="31">G43-G66</f>
        <v>235.887</v>
      </c>
      <c r="H68" s="7">
        <f t="shared" si="31"/>
        <v>188.41499999999999</v>
      </c>
      <c r="I68" s="7">
        <f t="shared" si="31"/>
        <v>304.89100000000002</v>
      </c>
      <c r="J68" s="7">
        <f t="shared" si="31"/>
        <v>175.85700000000003</v>
      </c>
      <c r="K68" s="7">
        <f t="shared" si="31"/>
        <v>227.45500000000001</v>
      </c>
      <c r="L68" s="7">
        <f t="shared" si="31"/>
        <v>268.16149853999997</v>
      </c>
      <c r="M68" s="7">
        <f t="shared" si="31"/>
        <v>243.12927390999999</v>
      </c>
      <c r="N68" s="7">
        <f t="shared" si="31"/>
        <v>239.26846334784292</v>
      </c>
      <c r="O68" s="7">
        <f t="shared" si="31"/>
        <v>174.67195790000002</v>
      </c>
      <c r="P68" s="7">
        <f t="shared" si="31"/>
        <v>279.97299999999996</v>
      </c>
      <c r="Q68" s="7">
        <f t="shared" si="31"/>
        <v>267.09900000000005</v>
      </c>
      <c r="R68" s="7">
        <f t="shared" si="31"/>
        <v>257.71667668999999</v>
      </c>
      <c r="S68" s="7">
        <f t="shared" si="31"/>
        <v>152.45634362999999</v>
      </c>
      <c r="T68" s="7">
        <f>T43-T66</f>
        <v>241.58637833999998</v>
      </c>
      <c r="U68" s="7">
        <f>U43-U66</f>
        <v>227.08896645999994</v>
      </c>
      <c r="V68" s="7">
        <f>V43-V66</f>
        <v>190.49015353999999</v>
      </c>
      <c r="X68" s="7">
        <f t="shared" ref="X68:Z68" si="32">X43-X66</f>
        <v>849.53600000000006</v>
      </c>
      <c r="Y68" s="7">
        <f t="shared" si="32"/>
        <v>914.60277244999997</v>
      </c>
      <c r="Z68" s="7">
        <f t="shared" si="32"/>
        <v>961.01242124784301</v>
      </c>
      <c r="AA68" s="7">
        <f t="shared" si="2"/>
        <v>878.84836511999993</v>
      </c>
    </row>
    <row r="69" spans="1:27" ht="16.350000000000001" customHeight="1" x14ac:dyDescent="0.25">
      <c r="A69" s="4"/>
      <c r="F69" s="12"/>
      <c r="G69" s="12"/>
      <c r="H69" s="12"/>
      <c r="I69" s="12"/>
      <c r="J69" s="12"/>
      <c r="K69" s="12"/>
      <c r="L69" s="12"/>
      <c r="M69" s="12"/>
      <c r="N69" s="12"/>
      <c r="O69" s="12">
        <f>O68/O43</f>
        <v>0.45866128511314791</v>
      </c>
      <c r="P69" s="12"/>
      <c r="Q69" s="12"/>
      <c r="R69" s="12"/>
      <c r="S69" s="12"/>
      <c r="T69" s="12"/>
      <c r="U69" s="12"/>
      <c r="V69" s="12"/>
      <c r="X69" s="2"/>
      <c r="Y69" s="2"/>
      <c r="Z69" s="2"/>
      <c r="AA69" s="2"/>
    </row>
    <row r="70" spans="1:27" ht="16.350000000000001" customHeight="1" x14ac:dyDescent="0.25">
      <c r="A70" s="29" t="s">
        <v>40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X70" s="2"/>
      <c r="Y70" s="2"/>
      <c r="Z70" s="2"/>
      <c r="AA70" s="2"/>
    </row>
    <row r="71" spans="1:27" ht="6" customHeight="1" x14ac:dyDescent="0.25">
      <c r="A71" s="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X71" s="2"/>
      <c r="Y71" s="2"/>
      <c r="Z71" s="2"/>
      <c r="AA71" s="2"/>
    </row>
    <row r="72" spans="1:27" ht="16.350000000000001" customHeight="1" x14ac:dyDescent="0.25">
      <c r="A72" s="7" t="s">
        <v>41</v>
      </c>
      <c r="B72" s="14"/>
      <c r="C72" s="14"/>
      <c r="D72" s="14"/>
      <c r="E72" s="14"/>
      <c r="F72" s="7">
        <v>47.332000000000008</v>
      </c>
      <c r="G72" s="7">
        <v>42.926000000000002</v>
      </c>
      <c r="H72" s="7">
        <v>45.95</v>
      </c>
      <c r="I72" s="7">
        <v>41.42</v>
      </c>
      <c r="J72" s="7">
        <v>43.210999999999999</v>
      </c>
      <c r="K72" s="7">
        <v>40.466000000000001</v>
      </c>
      <c r="L72" s="7">
        <v>45.775000000000006</v>
      </c>
      <c r="M72" s="7">
        <v>62.600999999999999</v>
      </c>
      <c r="N72" s="7">
        <v>55.573</v>
      </c>
      <c r="O72" s="7">
        <v>57.473999999999997</v>
      </c>
      <c r="P72" s="7">
        <v>61.314999999999998</v>
      </c>
      <c r="Q72" s="7">
        <v>60.532000000000004</v>
      </c>
      <c r="R72" s="7">
        <v>60.39991938</v>
      </c>
      <c r="S72" s="7">
        <v>65.180000000000007</v>
      </c>
      <c r="T72" s="7">
        <v>62.841402919999993</v>
      </c>
      <c r="U72" s="7">
        <v>58.210155409999999</v>
      </c>
      <c r="V72" s="7">
        <v>52.349060510000001</v>
      </c>
      <c r="X72" s="7">
        <f>SUM(F72:I72)</f>
        <v>177.62800000000004</v>
      </c>
      <c r="Y72" s="7">
        <f>SUM(J72:M72)</f>
        <v>192.053</v>
      </c>
      <c r="Z72" s="7">
        <f>SUM(N72:Q72)</f>
        <v>234.89400000000001</v>
      </c>
      <c r="AA72" s="7">
        <f t="shared" si="2"/>
        <v>246.63147770999998</v>
      </c>
    </row>
    <row r="73" spans="1:27" ht="16.350000000000001" customHeight="1" x14ac:dyDescent="0.25">
      <c r="A73" s="9" t="s">
        <v>42</v>
      </c>
      <c r="B73" s="8"/>
      <c r="C73" s="8"/>
      <c r="D73" s="8"/>
      <c r="E73" s="8"/>
      <c r="F73" s="9">
        <v>-8.1</v>
      </c>
      <c r="G73" s="9">
        <v>-12.152000000000001</v>
      </c>
      <c r="H73" s="9">
        <v>-9</v>
      </c>
      <c r="I73" s="9">
        <v>-7.1</v>
      </c>
      <c r="J73" s="9">
        <v>-10.299999999999999</v>
      </c>
      <c r="K73" s="9">
        <v>-14.4</v>
      </c>
      <c r="L73" s="9">
        <v>-21.3</v>
      </c>
      <c r="M73" s="9">
        <v>-11.8</v>
      </c>
      <c r="N73" s="9">
        <v>-8.9</v>
      </c>
      <c r="O73" s="9">
        <v>-12.9</v>
      </c>
      <c r="P73" s="9">
        <v>-12.177</v>
      </c>
      <c r="Q73" s="9">
        <v>-6.1920000000000002</v>
      </c>
      <c r="R73" s="9">
        <v>-11.07086402</v>
      </c>
      <c r="S73" s="9">
        <v>-8.0399999999999991</v>
      </c>
      <c r="T73" s="9">
        <v>-10.455097039999998</v>
      </c>
      <c r="U73" s="9">
        <v>-42.416642749999994</v>
      </c>
      <c r="V73" s="9">
        <v>-25.556169129999997</v>
      </c>
      <c r="X73" s="13">
        <f t="shared" ref="X73:X74" si="33">SUM(F73:I73)</f>
        <v>-36.352000000000004</v>
      </c>
      <c r="Y73" s="13">
        <f>SUM(J73:M73)</f>
        <v>-57.8</v>
      </c>
      <c r="Z73" s="13">
        <f>SUM(N73:Q73)</f>
        <v>-40.169000000000004</v>
      </c>
      <c r="AA73" s="13">
        <f t="shared" ref="AA73:AA136" si="34">SUM(R73:U73)</f>
        <v>-71.982603810000001</v>
      </c>
    </row>
    <row r="74" spans="1:27" ht="16.350000000000001" customHeight="1" x14ac:dyDescent="0.25">
      <c r="A74" s="11" t="s">
        <v>43</v>
      </c>
      <c r="B74" s="8"/>
      <c r="C74" s="8"/>
      <c r="D74" s="8"/>
      <c r="E74" s="8"/>
      <c r="F74" s="11">
        <f>F72+F73</f>
        <v>39.232000000000006</v>
      </c>
      <c r="G74" s="11">
        <f t="shared" ref="G74:S74" si="35">G72+G73</f>
        <v>30.774000000000001</v>
      </c>
      <c r="H74" s="11">
        <f t="shared" si="35"/>
        <v>36.950000000000003</v>
      </c>
      <c r="I74" s="11">
        <f t="shared" si="35"/>
        <v>34.32</v>
      </c>
      <c r="J74" s="11">
        <f t="shared" si="35"/>
        <v>32.911000000000001</v>
      </c>
      <c r="K74" s="11">
        <f t="shared" si="35"/>
        <v>26.066000000000003</v>
      </c>
      <c r="L74" s="11">
        <f t="shared" si="35"/>
        <v>24.475000000000005</v>
      </c>
      <c r="M74" s="11">
        <f t="shared" si="35"/>
        <v>50.801000000000002</v>
      </c>
      <c r="N74" s="11">
        <f t="shared" si="35"/>
        <v>46.673000000000002</v>
      </c>
      <c r="O74" s="11">
        <f t="shared" si="35"/>
        <v>44.573999999999998</v>
      </c>
      <c r="P74" s="11">
        <f t="shared" si="35"/>
        <v>49.137999999999998</v>
      </c>
      <c r="Q74" s="11">
        <f t="shared" si="35"/>
        <v>54.34</v>
      </c>
      <c r="R74" s="11">
        <f t="shared" si="35"/>
        <v>49.329055359999998</v>
      </c>
      <c r="S74" s="11">
        <f t="shared" si="35"/>
        <v>57.140000000000008</v>
      </c>
      <c r="T74" s="11">
        <f>T72+T73</f>
        <v>52.386305879999995</v>
      </c>
      <c r="U74" s="11">
        <f>U72+U73</f>
        <v>15.793512660000005</v>
      </c>
      <c r="V74" s="11">
        <f>V72+V73</f>
        <v>26.792891380000004</v>
      </c>
      <c r="X74" s="7">
        <f t="shared" si="33"/>
        <v>141.27600000000001</v>
      </c>
      <c r="Y74" s="7">
        <f>SUM(J74:M74)</f>
        <v>134.25300000000001</v>
      </c>
      <c r="Z74" s="7">
        <f>SUM(N74:Q74)</f>
        <v>194.72499999999999</v>
      </c>
      <c r="AA74" s="7">
        <f t="shared" si="34"/>
        <v>174.64887389999998</v>
      </c>
    </row>
    <row r="75" spans="1:27" ht="6" customHeight="1" x14ac:dyDescent="0.25">
      <c r="A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X75" s="2"/>
      <c r="Y75" s="2"/>
      <c r="Z75" s="2"/>
      <c r="AA75" s="2"/>
    </row>
    <row r="76" spans="1:27" ht="16.350000000000001" customHeight="1" x14ac:dyDescent="0.25">
      <c r="A76" s="13" t="s">
        <v>44</v>
      </c>
      <c r="B76" s="14"/>
      <c r="C76" s="14"/>
      <c r="D76" s="14"/>
      <c r="E76" s="14"/>
      <c r="F76" s="13">
        <v>76.65619199999999</v>
      </c>
      <c r="G76" s="13">
        <v>74.236084000000005</v>
      </c>
      <c r="H76" s="13">
        <v>74.128199999999993</v>
      </c>
      <c r="I76" s="13">
        <v>62.927</v>
      </c>
      <c r="J76" s="13">
        <v>77.487309689999989</v>
      </c>
      <c r="K76" s="13">
        <v>79.997847149999998</v>
      </c>
      <c r="L76" s="13">
        <v>85.948797619999993</v>
      </c>
      <c r="M76" s="13">
        <v>82.116666989999999</v>
      </c>
      <c r="N76" s="13">
        <v>73.837000000000003</v>
      </c>
      <c r="O76" s="13">
        <v>74.844740729999998</v>
      </c>
      <c r="P76" s="13">
        <v>65.322999999999993</v>
      </c>
      <c r="Q76" s="13">
        <v>59.848999999999997</v>
      </c>
      <c r="R76" s="13">
        <v>58.817223509999998</v>
      </c>
      <c r="S76" s="13">
        <v>63.497399049999999</v>
      </c>
      <c r="T76" s="13">
        <v>60.480267600000005</v>
      </c>
      <c r="U76" s="13">
        <v>58.016374490000004</v>
      </c>
      <c r="V76" s="13">
        <v>56.124565329999996</v>
      </c>
      <c r="X76" s="13">
        <f>SUM(F76:I76)</f>
        <v>287.94747599999999</v>
      </c>
      <c r="Y76" s="13">
        <f>SUM(J76:M76)</f>
        <v>325.55062144999999</v>
      </c>
      <c r="Z76" s="13">
        <f>SUM(N76:Q76)</f>
        <v>273.85374072999997</v>
      </c>
      <c r="AA76" s="13">
        <f t="shared" si="34"/>
        <v>240.81126465000003</v>
      </c>
    </row>
    <row r="77" spans="1:27" ht="16.350000000000001" customHeight="1" x14ac:dyDescent="0.25">
      <c r="A77" s="9" t="s">
        <v>45</v>
      </c>
      <c r="B77" s="8"/>
      <c r="C77" s="8"/>
      <c r="D77" s="8"/>
      <c r="E77" s="8"/>
      <c r="F77" s="9">
        <v>26.641434</v>
      </c>
      <c r="G77" s="9">
        <v>30.294651999999999</v>
      </c>
      <c r="H77" s="9">
        <v>49.864750999999998</v>
      </c>
      <c r="I77" s="9">
        <v>49.872635000000002</v>
      </c>
      <c r="J77" s="9">
        <v>55.240591000000002</v>
      </c>
      <c r="K77" s="9">
        <v>50.861904299999999</v>
      </c>
      <c r="L77" s="9">
        <v>64.801743999999999</v>
      </c>
      <c r="M77" s="9">
        <v>23.798715000000001</v>
      </c>
      <c r="N77" s="9">
        <v>49.119</v>
      </c>
      <c r="O77" s="9">
        <v>39.975361040000003</v>
      </c>
      <c r="P77" s="9">
        <v>49.545000000000002</v>
      </c>
      <c r="Q77" s="9">
        <v>49.566000000000003</v>
      </c>
      <c r="R77" s="9">
        <v>74.817999999999998</v>
      </c>
      <c r="S77" s="9">
        <v>45.4</v>
      </c>
      <c r="T77" s="9">
        <v>13.331768871322605</v>
      </c>
      <c r="U77" s="9">
        <v>59.249626660691199</v>
      </c>
      <c r="V77" s="9">
        <v>42.744175239412833</v>
      </c>
      <c r="X77" s="13">
        <f t="shared" ref="X77:X79" si="36">SUM(F77:I77)</f>
        <v>156.673472</v>
      </c>
      <c r="Y77" s="13">
        <f>SUM(J77:M77)</f>
        <v>194.70295429999999</v>
      </c>
      <c r="Z77" s="13">
        <f>SUM(N77:Q77)</f>
        <v>188.20536103999999</v>
      </c>
      <c r="AA77" s="13">
        <f t="shared" si="34"/>
        <v>192.79939553201379</v>
      </c>
    </row>
    <row r="78" spans="1:27" ht="16.350000000000001" customHeight="1" x14ac:dyDescent="0.25">
      <c r="A78" s="9" t="s">
        <v>46</v>
      </c>
      <c r="B78" s="8"/>
      <c r="C78" s="8"/>
      <c r="D78" s="8"/>
      <c r="E78" s="8"/>
      <c r="F78" s="9">
        <v>0</v>
      </c>
      <c r="G78" s="9">
        <v>1.4079999999999999</v>
      </c>
      <c r="H78" s="9">
        <v>8.7859999999999996</v>
      </c>
      <c r="I78" s="9">
        <v>20.620999999999999</v>
      </c>
      <c r="J78" s="9">
        <v>0</v>
      </c>
      <c r="K78" s="9">
        <v>1.5860000000000001</v>
      </c>
      <c r="L78" s="9">
        <v>4.6639999999999997</v>
      </c>
      <c r="M78" s="9">
        <v>1.3720000000000001</v>
      </c>
      <c r="N78" s="9">
        <v>0</v>
      </c>
      <c r="O78" s="9">
        <v>0</v>
      </c>
      <c r="P78" s="9">
        <v>1.254</v>
      </c>
      <c r="Q78" s="9">
        <v>3.391</v>
      </c>
      <c r="R78" s="9">
        <v>0</v>
      </c>
      <c r="S78" s="9">
        <v>0</v>
      </c>
      <c r="T78" s="9">
        <v>2.2991658400000001</v>
      </c>
      <c r="U78" s="9">
        <v>2.3306984700000002</v>
      </c>
      <c r="V78" s="9">
        <v>0</v>
      </c>
      <c r="X78" s="13">
        <f t="shared" si="36"/>
        <v>30.814999999999998</v>
      </c>
      <c r="Y78" s="13">
        <f>SUM(J78:M78)</f>
        <v>7.6219999999999999</v>
      </c>
      <c r="Z78" s="13">
        <f>SUM(N78:Q78)</f>
        <v>4.6449999999999996</v>
      </c>
      <c r="AA78" s="13">
        <f t="shared" si="34"/>
        <v>4.6298643100000003</v>
      </c>
    </row>
    <row r="79" spans="1:27" ht="16.350000000000001" customHeight="1" x14ac:dyDescent="0.25">
      <c r="A79" s="11" t="s">
        <v>47</v>
      </c>
      <c r="B79" s="8"/>
      <c r="C79" s="8"/>
      <c r="D79" s="8"/>
      <c r="E79" s="8"/>
      <c r="F79" s="11">
        <f>SUM(F76:F78)</f>
        <v>103.29762599999999</v>
      </c>
      <c r="G79" s="11">
        <f t="shared" ref="G79:S79" si="37">SUM(G76:G78)</f>
        <v>105.93873600000001</v>
      </c>
      <c r="H79" s="11">
        <f t="shared" si="37"/>
        <v>132.77895099999998</v>
      </c>
      <c r="I79" s="11">
        <f t="shared" si="37"/>
        <v>133.420635</v>
      </c>
      <c r="J79" s="11">
        <f t="shared" si="37"/>
        <v>132.72790068999998</v>
      </c>
      <c r="K79" s="11">
        <f t="shared" si="37"/>
        <v>132.44575145000002</v>
      </c>
      <c r="L79" s="11">
        <f t="shared" si="37"/>
        <v>155.41454161999997</v>
      </c>
      <c r="M79" s="11">
        <f t="shared" si="37"/>
        <v>107.28738199</v>
      </c>
      <c r="N79" s="11">
        <f t="shared" si="37"/>
        <v>122.956</v>
      </c>
      <c r="O79" s="11">
        <f t="shared" si="37"/>
        <v>114.82010177000001</v>
      </c>
      <c r="P79" s="11">
        <f t="shared" si="37"/>
        <v>116.122</v>
      </c>
      <c r="Q79" s="11">
        <f t="shared" si="37"/>
        <v>112.806</v>
      </c>
      <c r="R79" s="11">
        <f t="shared" si="37"/>
        <v>133.63522351</v>
      </c>
      <c r="S79" s="11">
        <f t="shared" si="37"/>
        <v>108.89739904999999</v>
      </c>
      <c r="T79" s="11">
        <f>SUM(T76:T78)</f>
        <v>76.111202311322614</v>
      </c>
      <c r="U79" s="11">
        <f>SUM(U76:U78)</f>
        <v>119.59669962069121</v>
      </c>
      <c r="V79" s="11">
        <f>SUM(V76:V78)</f>
        <v>98.868740569412836</v>
      </c>
      <c r="X79" s="7">
        <f t="shared" si="36"/>
        <v>475.435948</v>
      </c>
      <c r="Y79" s="7">
        <f>SUM(J79:M79)</f>
        <v>527.87557574999994</v>
      </c>
      <c r="Z79" s="7">
        <f>SUM(N79:Q79)</f>
        <v>466.70410177000002</v>
      </c>
      <c r="AA79" s="7">
        <f t="shared" si="34"/>
        <v>438.24052449201383</v>
      </c>
    </row>
    <row r="80" spans="1:27" ht="6" customHeight="1" x14ac:dyDescent="0.25">
      <c r="A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X80" s="2"/>
      <c r="Y80" s="2"/>
      <c r="Z80" s="2"/>
      <c r="AA80" s="2"/>
    </row>
    <row r="81" spans="1:29" ht="16.350000000000001" customHeight="1" x14ac:dyDescent="0.25">
      <c r="A81" s="7" t="s">
        <v>48</v>
      </c>
      <c r="B81" s="14"/>
      <c r="C81" s="14"/>
      <c r="D81" s="14"/>
      <c r="E81" s="14"/>
      <c r="F81" s="7">
        <v>7.6419999999999995</v>
      </c>
      <c r="G81" s="7">
        <v>7.7530000000000001</v>
      </c>
      <c r="H81" s="7">
        <v>6.907</v>
      </c>
      <c r="I81" s="7">
        <v>6.9169999999999998</v>
      </c>
      <c r="J81" s="7">
        <v>6.8369999999999997</v>
      </c>
      <c r="K81" s="7">
        <v>8.766</v>
      </c>
      <c r="L81" s="7">
        <v>6.0890000000000004</v>
      </c>
      <c r="M81" s="7">
        <v>7.6070000000000002</v>
      </c>
      <c r="N81" s="7">
        <v>7.4209999999999994</v>
      </c>
      <c r="O81" s="7">
        <v>7.2650000000000006</v>
      </c>
      <c r="P81" s="7">
        <v>7.3760000000000003</v>
      </c>
      <c r="Q81" s="7">
        <v>8.3680000000000003</v>
      </c>
      <c r="R81" s="7">
        <v>8.15</v>
      </c>
      <c r="S81" s="7">
        <v>7.95</v>
      </c>
      <c r="T81" s="7">
        <v>8.5639540600000004</v>
      </c>
      <c r="U81" s="7">
        <v>9.4862999400000003</v>
      </c>
      <c r="V81" s="7">
        <v>9.0595128299999992</v>
      </c>
      <c r="X81" s="7">
        <f>SUM(F81:I81)</f>
        <v>29.219000000000001</v>
      </c>
      <c r="Y81" s="7">
        <f>SUM(J81:M81)</f>
        <v>29.298999999999999</v>
      </c>
      <c r="Z81" s="7">
        <f>SUM(N81:Q81)</f>
        <v>30.43</v>
      </c>
      <c r="AA81" s="7">
        <f t="shared" si="34"/>
        <v>34.150254000000004</v>
      </c>
      <c r="AC81" s="2"/>
    </row>
    <row r="82" spans="1:29" s="3" customFormat="1" ht="16.350000000000001" customHeight="1" x14ac:dyDescent="0.25">
      <c r="A82" s="11" t="s">
        <v>49</v>
      </c>
      <c r="B82" s="10"/>
      <c r="C82" s="10"/>
      <c r="D82" s="10"/>
      <c r="E82" s="10"/>
      <c r="F82" s="11">
        <v>5.0999999999999997E-2</v>
      </c>
      <c r="G82" s="11">
        <v>0.20199999999999996</v>
      </c>
      <c r="H82" s="11">
        <v>3.6999999999999998E-2</v>
      </c>
      <c r="I82" s="11">
        <v>5.6</v>
      </c>
      <c r="J82" s="11">
        <v>0</v>
      </c>
      <c r="K82" s="11">
        <v>6.3</v>
      </c>
      <c r="L82" s="11">
        <v>0</v>
      </c>
      <c r="M82" s="11">
        <v>0.15</v>
      </c>
      <c r="N82" s="11">
        <v>0</v>
      </c>
      <c r="O82" s="11">
        <v>0</v>
      </c>
      <c r="P82" s="11">
        <v>2.9809999999999999</v>
      </c>
      <c r="Q82" s="11">
        <v>0</v>
      </c>
      <c r="R82" s="11">
        <v>0</v>
      </c>
      <c r="S82" s="11">
        <v>0</v>
      </c>
      <c r="T82" s="11">
        <v>0</v>
      </c>
      <c r="U82" s="11">
        <v>10.58886</v>
      </c>
      <c r="V82" s="11">
        <v>0</v>
      </c>
      <c r="X82" s="7">
        <f>SUM(F82:I82)</f>
        <v>5.89</v>
      </c>
      <c r="Y82" s="7">
        <f>SUM(J82:M82)</f>
        <v>6.45</v>
      </c>
      <c r="Z82" s="7">
        <f>SUM(N82:Q82)</f>
        <v>2.9809999999999999</v>
      </c>
      <c r="AA82" s="7">
        <f t="shared" si="34"/>
        <v>10.58886</v>
      </c>
    </row>
    <row r="83" spans="1:29" ht="6" customHeight="1" x14ac:dyDescent="0.25">
      <c r="A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X83" s="2"/>
      <c r="Y83" s="2"/>
      <c r="Z83" s="2"/>
      <c r="AA83" s="2"/>
    </row>
    <row r="84" spans="1:29" ht="16.350000000000001" customHeight="1" x14ac:dyDescent="0.25">
      <c r="A84" s="7" t="s">
        <v>50</v>
      </c>
      <c r="B84" s="14"/>
      <c r="C84" s="14"/>
      <c r="D84" s="14"/>
      <c r="E84" s="14"/>
      <c r="F84" s="7">
        <f>F74+F79+F81+F82</f>
        <v>150.22262599999999</v>
      </c>
      <c r="G84" s="7">
        <f t="shared" ref="G84:Q84" si="38">G74+G79+G81+G82</f>
        <v>144.66773599999999</v>
      </c>
      <c r="H84" s="7">
        <f t="shared" si="38"/>
        <v>176.67295100000001</v>
      </c>
      <c r="I84" s="7">
        <f t="shared" si="38"/>
        <v>180.25763499999999</v>
      </c>
      <c r="J84" s="7">
        <f t="shared" si="38"/>
        <v>172.47590068999997</v>
      </c>
      <c r="K84" s="7">
        <f t="shared" si="38"/>
        <v>173.57775145000002</v>
      </c>
      <c r="L84" s="7">
        <f t="shared" si="38"/>
        <v>185.97854161999996</v>
      </c>
      <c r="M84" s="7">
        <f t="shared" si="38"/>
        <v>165.84538199000002</v>
      </c>
      <c r="N84" s="7">
        <f t="shared" si="38"/>
        <v>177.05</v>
      </c>
      <c r="O84" s="7">
        <f t="shared" si="38"/>
        <v>166.65910177000001</v>
      </c>
      <c r="P84" s="7">
        <f t="shared" si="38"/>
        <v>175.61699999999999</v>
      </c>
      <c r="Q84" s="7">
        <f t="shared" si="38"/>
        <v>175.51400000000001</v>
      </c>
      <c r="R84" s="7">
        <f>R74+R79+R81+R82</f>
        <v>191.11427886999999</v>
      </c>
      <c r="S84" s="7">
        <f>S74+S79+S81+S82</f>
        <v>173.98739904999999</v>
      </c>
      <c r="T84" s="7">
        <f>T74+T79+T81+T82</f>
        <v>137.06146225132261</v>
      </c>
      <c r="U84" s="7">
        <f>U74+U79+U81+U82</f>
        <v>155.46537222069125</v>
      </c>
      <c r="V84" s="7">
        <f>V74+V79+V81+V82</f>
        <v>134.72114477941284</v>
      </c>
      <c r="X84" s="7">
        <f>SUM(F84:I84)</f>
        <v>651.82094800000004</v>
      </c>
      <c r="Y84" s="7">
        <f>SUM(J84:M84)</f>
        <v>697.87757575000001</v>
      </c>
      <c r="Z84" s="7">
        <f>SUM(N84:Q84)</f>
        <v>694.84010177000005</v>
      </c>
      <c r="AA84" s="7">
        <f t="shared" si="34"/>
        <v>657.62851239201382</v>
      </c>
    </row>
    <row r="85" spans="1:29" ht="6" customHeight="1" x14ac:dyDescent="0.25">
      <c r="A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X85" s="2"/>
      <c r="Y85" s="2"/>
      <c r="Z85" s="2"/>
      <c r="AA85" s="2"/>
    </row>
    <row r="86" spans="1:29" ht="16.350000000000001" customHeight="1" x14ac:dyDescent="0.25">
      <c r="A86" s="7" t="s">
        <v>51</v>
      </c>
      <c r="B86" s="14"/>
      <c r="C86" s="14"/>
      <c r="D86" s="14"/>
      <c r="E86" s="14"/>
      <c r="F86" s="7">
        <f>F68-F84</f>
        <v>-29.879625999999973</v>
      </c>
      <c r="G86" s="7">
        <f t="shared" ref="G86:S86" si="39">G68-G84</f>
        <v>91.21926400000001</v>
      </c>
      <c r="H86" s="7">
        <f t="shared" si="39"/>
        <v>11.74204899999998</v>
      </c>
      <c r="I86" s="7">
        <f t="shared" si="39"/>
        <v>124.63336500000003</v>
      </c>
      <c r="J86" s="7">
        <f t="shared" si="39"/>
        <v>3.381099310000053</v>
      </c>
      <c r="K86" s="7">
        <f t="shared" si="39"/>
        <v>53.87724854999999</v>
      </c>
      <c r="L86" s="7">
        <f t="shared" si="39"/>
        <v>82.182956920000009</v>
      </c>
      <c r="M86" s="7">
        <f t="shared" si="39"/>
        <v>77.283891919999974</v>
      </c>
      <c r="N86" s="7">
        <f t="shared" si="39"/>
        <v>62.218463347842913</v>
      </c>
      <c r="O86" s="7">
        <f t="shared" si="39"/>
        <v>8.0128561300000172</v>
      </c>
      <c r="P86" s="7">
        <f t="shared" si="39"/>
        <v>104.35599999999997</v>
      </c>
      <c r="Q86" s="7">
        <f t="shared" si="39"/>
        <v>91.585000000000036</v>
      </c>
      <c r="R86" s="7">
        <f t="shared" si="39"/>
        <v>66.602397819999993</v>
      </c>
      <c r="S86" s="7">
        <f t="shared" si="39"/>
        <v>-21.531055420000001</v>
      </c>
      <c r="T86" s="7">
        <f>T68-T84</f>
        <v>104.52491608867737</v>
      </c>
      <c r="U86" s="7">
        <f>U68-U84</f>
        <v>71.623594239308687</v>
      </c>
      <c r="V86" s="7">
        <f>V68-V84</f>
        <v>55.769008760587155</v>
      </c>
      <c r="X86" s="7">
        <f>SUM(F86:I86)</f>
        <v>197.71505200000004</v>
      </c>
      <c r="Y86" s="7">
        <f>SUM(J86:M86)</f>
        <v>216.72519670000003</v>
      </c>
      <c r="Z86" s="7">
        <f>SUM(N86:Q86)</f>
        <v>266.17231947784296</v>
      </c>
      <c r="AA86" s="7">
        <f t="shared" si="34"/>
        <v>221.21985272798605</v>
      </c>
    </row>
    <row r="87" spans="1:29" ht="16.350000000000001" customHeight="1" x14ac:dyDescent="0.25"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9" ht="16.350000000000001" customHeight="1" x14ac:dyDescent="0.25"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9" ht="16.350000000000001" customHeight="1" x14ac:dyDescent="0.25">
      <c r="A89" s="24" t="s">
        <v>52</v>
      </c>
      <c r="B89" s="25"/>
      <c r="C89" s="25"/>
      <c r="D89" s="25"/>
      <c r="E89" s="25"/>
      <c r="F89" s="26" t="s">
        <v>1</v>
      </c>
      <c r="G89" s="27" t="s">
        <v>2</v>
      </c>
      <c r="H89" s="27" t="s">
        <v>3</v>
      </c>
      <c r="I89" s="27" t="s">
        <v>4</v>
      </c>
      <c r="J89" s="27" t="s">
        <v>5</v>
      </c>
      <c r="K89" s="27" t="s">
        <v>6</v>
      </c>
      <c r="L89" s="27" t="s">
        <v>7</v>
      </c>
      <c r="M89" s="27" t="s">
        <v>8</v>
      </c>
      <c r="N89" s="27" t="s">
        <v>9</v>
      </c>
      <c r="O89" s="27" t="s">
        <v>10</v>
      </c>
      <c r="P89" s="27" t="s">
        <v>11</v>
      </c>
      <c r="Q89" s="27" t="s">
        <v>12</v>
      </c>
      <c r="R89" s="27" t="s">
        <v>53</v>
      </c>
      <c r="S89" s="27" t="str">
        <f>S1</f>
        <v>Q2 25</v>
      </c>
      <c r="T89" s="27" t="str">
        <f>T1</f>
        <v>Q3 25</v>
      </c>
      <c r="U89" s="27" t="str">
        <f>U1</f>
        <v>Q4 25</v>
      </c>
      <c r="V89" s="27" t="str">
        <f>V1</f>
        <v>Q1 26</v>
      </c>
      <c r="X89" s="27">
        <v>2022</v>
      </c>
      <c r="Y89" s="27">
        <v>2023</v>
      </c>
      <c r="Z89" s="27">
        <v>2024</v>
      </c>
      <c r="AA89" s="27">
        <v>2025</v>
      </c>
    </row>
    <row r="90" spans="1:29" ht="6" customHeight="1" x14ac:dyDescent="0.25"/>
    <row r="91" spans="1:29" ht="16.350000000000001" customHeight="1" x14ac:dyDescent="0.25">
      <c r="A91" s="7" t="s">
        <v>39</v>
      </c>
      <c r="B91" s="14"/>
      <c r="C91" s="14"/>
      <c r="D91" s="14"/>
      <c r="E91" s="14"/>
      <c r="F91" s="7">
        <v>120.34299999999996</v>
      </c>
      <c r="G91" s="7">
        <v>235.88699999999989</v>
      </c>
      <c r="H91" s="7">
        <v>188.41499999999999</v>
      </c>
      <c r="I91" s="7">
        <v>304.89100000000002</v>
      </c>
      <c r="J91" s="7">
        <v>175.857</v>
      </c>
      <c r="K91" s="7">
        <v>227.45500000000001</v>
      </c>
      <c r="L91" s="7">
        <v>268.16149854000003</v>
      </c>
      <c r="M91" s="7">
        <v>243.12927390999997</v>
      </c>
      <c r="N91" s="7">
        <v>239.26846334784287</v>
      </c>
      <c r="O91" s="7">
        <v>174.67195790000011</v>
      </c>
      <c r="P91" s="7">
        <v>279.97386347999901</v>
      </c>
      <c r="Q91" s="7">
        <v>267.10000000000002</v>
      </c>
      <c r="R91" s="7">
        <v>257.74212714999999</v>
      </c>
      <c r="S91" s="7">
        <v>152.48212135000006</v>
      </c>
      <c r="T91" s="7">
        <v>241.60194863999996</v>
      </c>
      <c r="U91" s="7">
        <v>227.09441708999992</v>
      </c>
      <c r="V91" s="7">
        <v>190.48664468999996</v>
      </c>
      <c r="X91" s="7">
        <f>SUM(F91:I91)</f>
        <v>849.53599999999983</v>
      </c>
      <c r="Y91" s="7">
        <f>SUM(J91:M91)</f>
        <v>914.60277244999997</v>
      </c>
      <c r="Z91" s="7">
        <f>SUM(N91:Q91)</f>
        <v>961.01428472784198</v>
      </c>
      <c r="AA91" s="7">
        <f t="shared" si="34"/>
        <v>878.92061422999996</v>
      </c>
    </row>
    <row r="92" spans="1:29" ht="16.350000000000001" customHeight="1" x14ac:dyDescent="0.25">
      <c r="A92" s="9" t="s">
        <v>54</v>
      </c>
      <c r="B92" s="8"/>
      <c r="C92" s="8"/>
      <c r="D92" s="8"/>
      <c r="E92" s="8"/>
      <c r="F92" s="9">
        <v>-6.9590000000000005</v>
      </c>
      <c r="G92" s="9">
        <v>-18.72</v>
      </c>
      <c r="H92" s="9">
        <v>-9.4990000000000006</v>
      </c>
      <c r="I92" s="9">
        <v>-6.2</v>
      </c>
      <c r="J92" s="9">
        <v>-12.710999999999999</v>
      </c>
      <c r="K92" s="9">
        <v>-15</v>
      </c>
      <c r="L92" s="9">
        <v>-10.7</v>
      </c>
      <c r="M92" s="9">
        <v>-14</v>
      </c>
      <c r="N92" s="9">
        <v>-13.3</v>
      </c>
      <c r="O92" s="9">
        <v>-16.7</v>
      </c>
      <c r="P92" s="9">
        <v>-3.1589999999999998</v>
      </c>
      <c r="Q92" s="9">
        <v>-16.100000000000001</v>
      </c>
      <c r="R92" s="9">
        <v>-27.952000000000002</v>
      </c>
      <c r="S92" s="9">
        <v>-22.56</v>
      </c>
      <c r="T92" s="9">
        <v>-11.103</v>
      </c>
      <c r="U92" s="9">
        <v>-21.584</v>
      </c>
      <c r="V92" s="9">
        <v>-21.33</v>
      </c>
      <c r="X92" s="13">
        <f t="shared" ref="X92:X117" si="40">SUM(F92:I92)</f>
        <v>-41.378</v>
      </c>
      <c r="Y92" s="13">
        <f>SUM(J92:M92)</f>
        <v>-52.411000000000001</v>
      </c>
      <c r="Z92" s="13">
        <f>SUM(N92:Q92)</f>
        <v>-49.259</v>
      </c>
      <c r="AA92" s="13">
        <f t="shared" si="34"/>
        <v>-83.198999999999998</v>
      </c>
    </row>
    <row r="93" spans="1:29" ht="16.350000000000001" customHeight="1" x14ac:dyDescent="0.25">
      <c r="A93" s="9" t="s">
        <v>55</v>
      </c>
      <c r="B93" s="8"/>
      <c r="C93" s="8"/>
      <c r="D93" s="8"/>
      <c r="E93" s="8"/>
      <c r="F93" s="9">
        <v>28.073000000000032</v>
      </c>
      <c r="G93" s="9">
        <v>-91.506999999999877</v>
      </c>
      <c r="H93" s="9">
        <v>54.864000000000011</v>
      </c>
      <c r="I93" s="9">
        <v>-93.910999999999987</v>
      </c>
      <c r="J93" s="9">
        <v>136.16399999999999</v>
      </c>
      <c r="K93" s="9">
        <v>-72.594999999999999</v>
      </c>
      <c r="L93" s="9">
        <v>40.708501459999994</v>
      </c>
      <c r="M93" s="9">
        <v>14.910726089999997</v>
      </c>
      <c r="N93" s="9">
        <v>-17.63946334784286</v>
      </c>
      <c r="O93" s="9">
        <v>-5.1129579000001009</v>
      </c>
      <c r="P93" s="9">
        <v>-11.896863479999013</v>
      </c>
      <c r="Q93" s="9">
        <v>-69.7</v>
      </c>
      <c r="R93" s="9">
        <v>30.975003850000007</v>
      </c>
      <c r="S93" s="9">
        <v>49.022615649999977</v>
      </c>
      <c r="T93" s="9">
        <v>11.501500360000051</v>
      </c>
      <c r="U93" s="9">
        <v>-37.250069089999897</v>
      </c>
      <c r="V93" s="9">
        <v>80.217355309999988</v>
      </c>
      <c r="X93" s="13">
        <f t="shared" si="40"/>
        <v>-102.48099999999982</v>
      </c>
      <c r="Y93" s="13">
        <f>SUM(J93:M93)</f>
        <v>119.18822754999998</v>
      </c>
      <c r="Z93" s="13">
        <f>SUM(N93:Q93)</f>
        <v>-104.34928472784198</v>
      </c>
      <c r="AA93" s="13">
        <f t="shared" si="34"/>
        <v>54.249050770000139</v>
      </c>
    </row>
    <row r="94" spans="1:29" ht="16.350000000000001" customHeight="1" x14ac:dyDescent="0.25">
      <c r="A94" s="11" t="s">
        <v>56</v>
      </c>
      <c r="B94" s="8"/>
      <c r="C94" s="8"/>
      <c r="D94" s="8"/>
      <c r="E94" s="8"/>
      <c r="F94" s="11">
        <v>141.45699999999999</v>
      </c>
      <c r="G94" s="11">
        <v>125.66000000000001</v>
      </c>
      <c r="H94" s="11">
        <v>233.78</v>
      </c>
      <c r="I94" s="11">
        <v>204.78000000000003</v>
      </c>
      <c r="J94" s="11">
        <v>299.31</v>
      </c>
      <c r="K94" s="11">
        <v>139.86000000000001</v>
      </c>
      <c r="L94" s="11">
        <v>298.17</v>
      </c>
      <c r="M94" s="11">
        <v>244.03999999999996</v>
      </c>
      <c r="N94" s="11">
        <v>208.32900000000001</v>
      </c>
      <c r="O94" s="11">
        <v>152.85900000000001</v>
      </c>
      <c r="P94" s="11">
        <v>264.91800000000001</v>
      </c>
      <c r="Q94" s="11">
        <v>181.3</v>
      </c>
      <c r="R94" s="11">
        <v>260.765131</v>
      </c>
      <c r="S94" s="11">
        <v>178.94473700000003</v>
      </c>
      <c r="T94" s="11">
        <v>242.000449</v>
      </c>
      <c r="U94" s="11">
        <v>168.26034800000002</v>
      </c>
      <c r="V94" s="11">
        <v>249.37399999999997</v>
      </c>
      <c r="X94" s="7">
        <f t="shared" si="40"/>
        <v>705.67700000000013</v>
      </c>
      <c r="Y94" s="7">
        <f>SUM(J94:M94)</f>
        <v>981.38</v>
      </c>
      <c r="Z94" s="7">
        <f>SUM(N94:Q94)</f>
        <v>807.40599999999995</v>
      </c>
      <c r="AA94" s="7">
        <f t="shared" si="34"/>
        <v>849.97066500000005</v>
      </c>
    </row>
    <row r="95" spans="1:29" ht="6" customHeight="1" x14ac:dyDescent="0.25">
      <c r="A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X95" s="2"/>
      <c r="Y95" s="2"/>
      <c r="Z95" s="2"/>
      <c r="AA95" s="2"/>
    </row>
    <row r="96" spans="1:29" ht="16.350000000000001" customHeight="1" x14ac:dyDescent="0.25">
      <c r="A96" s="13" t="s">
        <v>57</v>
      </c>
      <c r="B96" s="14"/>
      <c r="C96" s="14"/>
      <c r="D96" s="14"/>
      <c r="E96" s="14"/>
      <c r="F96" s="13">
        <v>-60.120699000000002</v>
      </c>
      <c r="G96" s="13">
        <v>-70.015845999999996</v>
      </c>
      <c r="H96" s="13">
        <v>-129.226708</v>
      </c>
      <c r="I96" s="13">
        <v>-89.524901069999999</v>
      </c>
      <c r="J96" s="13">
        <v>-162.50513169000001</v>
      </c>
      <c r="K96" s="13">
        <v>-124.7310899</v>
      </c>
      <c r="L96" s="13">
        <v>-181.2067716</v>
      </c>
      <c r="M96" s="13">
        <v>-106.24265566</v>
      </c>
      <c r="N96" s="13">
        <v>-106.1252987</v>
      </c>
      <c r="O96" s="13">
        <v>-91.730658809999994</v>
      </c>
      <c r="P96" s="13">
        <v>-129.37114990999999</v>
      </c>
      <c r="Q96" s="13">
        <v>-100.4</v>
      </c>
      <c r="R96" s="13">
        <v>-129.70126379999999</v>
      </c>
      <c r="S96" s="13">
        <v>-114.43795452000001</v>
      </c>
      <c r="T96" s="13">
        <v>-85.937047300000003</v>
      </c>
      <c r="U96" s="13">
        <v>-116.73678597999999</v>
      </c>
      <c r="V96" s="13">
        <v>-178.12714045999999</v>
      </c>
      <c r="X96" s="13">
        <f t="shared" si="40"/>
        <v>-348.88815406999998</v>
      </c>
      <c r="Y96" s="13">
        <f>SUM(J96:M96)</f>
        <v>-574.68564885000001</v>
      </c>
      <c r="Z96" s="13">
        <f>SUM(N96:Q96)</f>
        <v>-427.62710742000002</v>
      </c>
      <c r="AA96" s="13">
        <f t="shared" si="34"/>
        <v>-446.81305159999999</v>
      </c>
    </row>
    <row r="97" spans="1:27" ht="16.350000000000001" customHeight="1" x14ac:dyDescent="0.25">
      <c r="A97" s="9" t="s">
        <v>58</v>
      </c>
      <c r="B97" s="8"/>
      <c r="C97" s="8"/>
      <c r="D97" s="8"/>
      <c r="E97" s="8"/>
      <c r="F97" s="9">
        <v>8.9</v>
      </c>
      <c r="G97" s="9">
        <v>10.252000000000001</v>
      </c>
      <c r="H97" s="9">
        <v>9.8000000000000007</v>
      </c>
      <c r="I97" s="9">
        <v>6.8999999999999995</v>
      </c>
      <c r="J97" s="9">
        <v>10.6</v>
      </c>
      <c r="K97" s="9">
        <v>13.5</v>
      </c>
      <c r="L97" s="9">
        <v>22</v>
      </c>
      <c r="M97" s="9">
        <v>10</v>
      </c>
      <c r="N97" s="9">
        <v>9.9</v>
      </c>
      <c r="O97" s="9">
        <v>11.3</v>
      </c>
      <c r="P97" s="9">
        <v>9.1769999999999996</v>
      </c>
      <c r="Q97" s="9">
        <v>6</v>
      </c>
      <c r="R97" s="9">
        <v>11.1</v>
      </c>
      <c r="S97" s="9">
        <v>9.6176026599999993</v>
      </c>
      <c r="T97" s="9">
        <v>9.0550970399999997</v>
      </c>
      <c r="U97" s="9">
        <v>41.916642750000001</v>
      </c>
      <c r="V97" s="9">
        <v>25.25616913</v>
      </c>
      <c r="X97" s="13">
        <f t="shared" si="40"/>
        <v>35.852000000000004</v>
      </c>
      <c r="Y97" s="13">
        <f>SUM(J97:M97)</f>
        <v>56.1</v>
      </c>
      <c r="Z97" s="13">
        <f>SUM(N97:Q97)</f>
        <v>36.377000000000002</v>
      </c>
      <c r="AA97" s="13">
        <f t="shared" si="34"/>
        <v>71.689342449999998</v>
      </c>
    </row>
    <row r="98" spans="1:27" ht="16.350000000000001" customHeight="1" x14ac:dyDescent="0.25">
      <c r="A98" s="9" t="s">
        <v>59</v>
      </c>
      <c r="B98" s="8"/>
      <c r="C98" s="8"/>
      <c r="D98" s="8"/>
      <c r="E98" s="8"/>
      <c r="F98" s="9">
        <v>-20.569300999999989</v>
      </c>
      <c r="G98" s="9">
        <v>14.133846</v>
      </c>
      <c r="H98" s="9">
        <v>64.076708000000011</v>
      </c>
      <c r="I98" s="9">
        <v>-19.455098930000013</v>
      </c>
      <c r="J98" s="9">
        <v>63.395131689999992</v>
      </c>
      <c r="K98" s="9">
        <v>9.5600899000000084</v>
      </c>
      <c r="L98" s="9">
        <v>-35.9532284</v>
      </c>
      <c r="M98" s="9">
        <v>-24.197344340000015</v>
      </c>
      <c r="N98" s="9">
        <v>3.9982986999999977</v>
      </c>
      <c r="O98" s="9">
        <v>-10.939341190000011</v>
      </c>
      <c r="P98" s="9">
        <v>-2.1488500900000247</v>
      </c>
      <c r="Q98" s="9">
        <v>9.1</v>
      </c>
      <c r="R98" s="9">
        <v>-0.13673620000000675</v>
      </c>
      <c r="S98" s="9">
        <v>0.46935186000000684</v>
      </c>
      <c r="T98" s="9">
        <v>9.2950260000002061E-2</v>
      </c>
      <c r="U98" s="9">
        <v>-0.49285677000001016</v>
      </c>
      <c r="V98" s="9">
        <v>13.69997133</v>
      </c>
      <c r="X98" s="13">
        <f t="shared" si="40"/>
        <v>38.186154070000008</v>
      </c>
      <c r="Y98" s="13">
        <f>SUM(J98:M98)</f>
        <v>12.804648849999992</v>
      </c>
      <c r="Z98" s="13">
        <f>SUM(N98:Q98)</f>
        <v>1.0107419999961564E-2</v>
      </c>
      <c r="AA98" s="13">
        <f t="shared" si="34"/>
        <v>-6.7290850000008007E-2</v>
      </c>
    </row>
    <row r="99" spans="1:27" ht="16.350000000000001" customHeight="1" x14ac:dyDescent="0.25">
      <c r="A99" s="11" t="s">
        <v>60</v>
      </c>
      <c r="B99" s="8"/>
      <c r="C99" s="8"/>
      <c r="D99" s="8"/>
      <c r="E99" s="8"/>
      <c r="F99" s="11">
        <v>-71.789999999999992</v>
      </c>
      <c r="G99" s="11">
        <v>-45.629999999999995</v>
      </c>
      <c r="H99" s="11">
        <v>-55.349999999999994</v>
      </c>
      <c r="I99" s="11">
        <v>-102.08000000000001</v>
      </c>
      <c r="J99" s="11">
        <v>-88.510000000000019</v>
      </c>
      <c r="K99" s="11">
        <v>-101.67099999999999</v>
      </c>
      <c r="L99" s="11">
        <v>-195.16</v>
      </c>
      <c r="M99" s="11">
        <v>-120.44000000000001</v>
      </c>
      <c r="N99" s="11">
        <v>-92.227000000000004</v>
      </c>
      <c r="O99" s="11">
        <v>-91.37</v>
      </c>
      <c r="P99" s="11">
        <v>-122.34300000000002</v>
      </c>
      <c r="Q99" s="11">
        <v>-85.300000000000011</v>
      </c>
      <c r="R99" s="11">
        <v>-118.738</v>
      </c>
      <c r="S99" s="11">
        <v>-104.351</v>
      </c>
      <c r="T99" s="11">
        <v>-76.789000000000001</v>
      </c>
      <c r="U99" s="11">
        <v>-75.313000000000002</v>
      </c>
      <c r="V99" s="11">
        <v>-139.17099999999999</v>
      </c>
      <c r="X99" s="7">
        <f t="shared" si="40"/>
        <v>-274.85000000000002</v>
      </c>
      <c r="Y99" s="7">
        <f>SUM(J99:M99)</f>
        <v>-505.78100000000001</v>
      </c>
      <c r="Z99" s="7">
        <f>SUM(N99:Q99)</f>
        <v>-391.24000000000007</v>
      </c>
      <c r="AA99" s="7">
        <f>SUM(R99:U99)</f>
        <v>-375.19099999999997</v>
      </c>
    </row>
    <row r="100" spans="1:27" ht="6" customHeight="1" x14ac:dyDescent="0.25">
      <c r="A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X100" s="2"/>
      <c r="Y100" s="2"/>
      <c r="Z100" s="2"/>
      <c r="AA100" s="2"/>
    </row>
    <row r="101" spans="1:27" ht="16.350000000000001" customHeight="1" x14ac:dyDescent="0.25">
      <c r="A101" s="13" t="s">
        <v>61</v>
      </c>
      <c r="B101" s="14"/>
      <c r="C101" s="14"/>
      <c r="D101" s="14"/>
      <c r="E101" s="14"/>
      <c r="F101" s="13">
        <v>-26.881</v>
      </c>
      <c r="G101" s="13">
        <v>-21.391999999999999</v>
      </c>
      <c r="H101" s="13">
        <v>-26.295000000000002</v>
      </c>
      <c r="I101" s="13">
        <v>-17.900000000000002</v>
      </c>
      <c r="J101" s="13">
        <v>-30.6</v>
      </c>
      <c r="K101" s="13">
        <v>-52.599999999999994</v>
      </c>
      <c r="L101" s="13">
        <v>-25.884</v>
      </c>
      <c r="M101" s="13">
        <v>-38.084000000000003</v>
      </c>
      <c r="N101" s="13">
        <v>-47.581000000000003</v>
      </c>
      <c r="O101" s="13">
        <v>-51.028999999999996</v>
      </c>
      <c r="P101" s="13">
        <v>-23.786999999999999</v>
      </c>
      <c r="Q101" s="13">
        <v>-38.414000000000001</v>
      </c>
      <c r="R101" s="13">
        <v>-28.29</v>
      </c>
      <c r="S101" s="13">
        <v>-23.614000000000001</v>
      </c>
      <c r="T101" s="13">
        <v>-21.795999999999999</v>
      </c>
      <c r="U101" s="13">
        <v>-20.477</v>
      </c>
      <c r="V101" s="13">
        <v>-32.546999999999997</v>
      </c>
      <c r="X101" s="13">
        <f t="shared" si="40"/>
        <v>-92.468000000000004</v>
      </c>
      <c r="Y101" s="13">
        <f>SUM(J101:M101)</f>
        <v>-147.16800000000001</v>
      </c>
      <c r="Z101" s="13">
        <f>SUM(N101:Q101)</f>
        <v>-160.81099999999998</v>
      </c>
      <c r="AA101" s="13">
        <f t="shared" si="34"/>
        <v>-94.176999999999992</v>
      </c>
    </row>
    <row r="102" spans="1:27" ht="16.350000000000001" customHeight="1" x14ac:dyDescent="0.25">
      <c r="A102" s="9" t="s">
        <v>62</v>
      </c>
      <c r="B102" s="8"/>
      <c r="C102" s="8"/>
      <c r="D102" s="8"/>
      <c r="E102" s="8"/>
      <c r="F102" s="9">
        <v>0</v>
      </c>
      <c r="G102" s="9">
        <v>0</v>
      </c>
      <c r="H102" s="9">
        <v>-41.149000000000001</v>
      </c>
      <c r="I102" s="9">
        <v>-45.27</v>
      </c>
      <c r="J102" s="9">
        <v>0</v>
      </c>
      <c r="K102" s="9">
        <v>0</v>
      </c>
      <c r="L102" s="9">
        <v>0</v>
      </c>
      <c r="M102" s="9">
        <v>2.2330000000000001</v>
      </c>
      <c r="N102" s="9">
        <v>-58.2</v>
      </c>
      <c r="O102" s="9">
        <v>0</v>
      </c>
      <c r="P102" s="9">
        <v>-6.9000000000002615E-2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X102" s="13">
        <f t="shared" si="40"/>
        <v>-86.419000000000011</v>
      </c>
      <c r="Y102" s="13">
        <f>SUM(J102:M102)</f>
        <v>2.2330000000000001</v>
      </c>
      <c r="Z102" s="13">
        <f>SUM(N102:Q102)</f>
        <v>-58.269000000000005</v>
      </c>
      <c r="AA102" s="13">
        <f t="shared" si="34"/>
        <v>0</v>
      </c>
    </row>
    <row r="103" spans="1:27" ht="16.350000000000001" customHeight="1" x14ac:dyDescent="0.25">
      <c r="A103" s="9" t="s">
        <v>63</v>
      </c>
      <c r="B103" s="8"/>
      <c r="C103" s="8"/>
      <c r="D103" s="8"/>
      <c r="E103" s="8"/>
      <c r="F103" s="9">
        <v>0.124</v>
      </c>
      <c r="G103" s="9">
        <v>0.95299999999999996</v>
      </c>
      <c r="H103" s="9">
        <v>0.68300000000000005</v>
      </c>
      <c r="I103" s="9">
        <v>4.5999999999999996</v>
      </c>
      <c r="J103" s="9">
        <v>2.1</v>
      </c>
      <c r="K103" s="9">
        <v>1.0589999999999999</v>
      </c>
      <c r="L103" s="9">
        <v>1.3</v>
      </c>
      <c r="M103" s="9">
        <v>3.4159999999999999</v>
      </c>
      <c r="N103" s="9">
        <v>1.4419999999999999</v>
      </c>
      <c r="O103" s="9">
        <v>1.3859999999999999</v>
      </c>
      <c r="P103" s="9">
        <v>0.36299999999999999</v>
      </c>
      <c r="Q103" s="9">
        <v>3.911</v>
      </c>
      <c r="R103" s="9">
        <v>2.5099999999999998</v>
      </c>
      <c r="S103" s="9">
        <v>2.1640000000000001</v>
      </c>
      <c r="T103" s="9">
        <v>4.1920000000000002</v>
      </c>
      <c r="U103" s="9">
        <v>0.59099999999999997</v>
      </c>
      <c r="V103" s="9">
        <v>3.4079999999999999</v>
      </c>
      <c r="X103" s="13">
        <f t="shared" si="40"/>
        <v>6.3599999999999994</v>
      </c>
      <c r="Y103" s="13">
        <f>SUM(J103:M103)</f>
        <v>7.875</v>
      </c>
      <c r="Z103" s="13">
        <f>SUM(N103:Q103)</f>
        <v>7.1020000000000003</v>
      </c>
      <c r="AA103" s="13">
        <f t="shared" si="34"/>
        <v>9.456999999999999</v>
      </c>
    </row>
    <row r="104" spans="1:27" ht="16.350000000000001" customHeight="1" x14ac:dyDescent="0.25">
      <c r="A104" s="11" t="s">
        <v>64</v>
      </c>
      <c r="B104" s="8"/>
      <c r="C104" s="8"/>
      <c r="D104" s="8"/>
      <c r="E104" s="8"/>
      <c r="F104" s="11">
        <v>-98.546999999999997</v>
      </c>
      <c r="G104" s="11">
        <v>-66.068999999999988</v>
      </c>
      <c r="H104" s="11">
        <v>-122.11099999999999</v>
      </c>
      <c r="I104" s="11">
        <v>-160.65000000000003</v>
      </c>
      <c r="J104" s="11">
        <v>-117.01000000000002</v>
      </c>
      <c r="K104" s="11">
        <v>-153.21199999999999</v>
      </c>
      <c r="L104" s="11">
        <v>-219.74399999999997</v>
      </c>
      <c r="M104" s="11">
        <v>-152.875</v>
      </c>
      <c r="N104" s="11">
        <v>-196.56599999999997</v>
      </c>
      <c r="O104" s="11">
        <v>-141.01300000000001</v>
      </c>
      <c r="P104" s="11">
        <v>-145.83600000000001</v>
      </c>
      <c r="Q104" s="11">
        <v>-119.80300000000001</v>
      </c>
      <c r="R104" s="11">
        <v>-144.518</v>
      </c>
      <c r="S104" s="11">
        <v>-125.801</v>
      </c>
      <c r="T104" s="11">
        <v>-94.393000000000001</v>
      </c>
      <c r="U104" s="11">
        <v>-95.199000000000012</v>
      </c>
      <c r="V104" s="11">
        <v>-168.31</v>
      </c>
      <c r="X104" s="7">
        <f t="shared" si="40"/>
        <v>-447.37700000000001</v>
      </c>
      <c r="Y104" s="7">
        <f>SUM(J104:M104)</f>
        <v>-642.84099999999989</v>
      </c>
      <c r="Z104" s="7">
        <f>SUM(N104:Q104)</f>
        <v>-603.21799999999996</v>
      </c>
      <c r="AA104" s="7">
        <f>SUM(R104:U104)</f>
        <v>-459.911</v>
      </c>
    </row>
    <row r="105" spans="1:27" ht="6" customHeight="1" x14ac:dyDescent="0.25">
      <c r="A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X105" s="2"/>
      <c r="Y105" s="2"/>
      <c r="Z105" s="2"/>
      <c r="AA105" s="2"/>
    </row>
    <row r="106" spans="1:27" ht="16.350000000000001" customHeight="1" x14ac:dyDescent="0.25">
      <c r="A106" s="13" t="s">
        <v>65</v>
      </c>
      <c r="B106" s="14"/>
      <c r="C106" s="14"/>
      <c r="D106" s="14"/>
      <c r="E106" s="14"/>
      <c r="F106" s="13">
        <v>-19.009999999999998</v>
      </c>
      <c r="G106" s="13">
        <v>-17.972999999999999</v>
      </c>
      <c r="H106" s="13">
        <v>-18.399999999999999</v>
      </c>
      <c r="I106" s="13">
        <v>-20.6</v>
      </c>
      <c r="J106" s="13">
        <v>-19.722000000000001</v>
      </c>
      <c r="K106" s="13">
        <v>-18.600000000000001</v>
      </c>
      <c r="L106" s="13">
        <v>-19.5</v>
      </c>
      <c r="M106" s="13">
        <v>-35.1</v>
      </c>
      <c r="N106" s="13">
        <v>-28.832000000000001</v>
      </c>
      <c r="O106" s="13">
        <v>-28.9</v>
      </c>
      <c r="P106" s="13">
        <v>-29.523</v>
      </c>
      <c r="Q106" s="13">
        <v>-32.777000000000001</v>
      </c>
      <c r="R106" s="13">
        <v>-32.331000000000003</v>
      </c>
      <c r="S106" s="13">
        <v>-35.331000000000003</v>
      </c>
      <c r="T106" s="13">
        <v>-32.686</v>
      </c>
      <c r="U106" s="13">
        <v>-27.806999999999999</v>
      </c>
      <c r="V106" s="13">
        <v>-23.187999999999999</v>
      </c>
      <c r="X106" s="13">
        <f t="shared" si="40"/>
        <v>-75.983000000000004</v>
      </c>
      <c r="Y106" s="13">
        <f t="shared" ref="Y106:Y111" si="41">SUM(J106:M106)</f>
        <v>-92.921999999999997</v>
      </c>
      <c r="Z106" s="13">
        <f t="shared" ref="Z106:Z111" si="42">SUM(N106:Q106)</f>
        <v>-120.032</v>
      </c>
      <c r="AA106" s="13">
        <f t="shared" si="34"/>
        <v>-128.155</v>
      </c>
    </row>
    <row r="107" spans="1:27" ht="16.350000000000001" customHeight="1" x14ac:dyDescent="0.25">
      <c r="A107" s="9" t="s">
        <v>66</v>
      </c>
      <c r="B107" s="8"/>
      <c r="C107" s="8"/>
      <c r="D107" s="8"/>
      <c r="E107" s="8"/>
      <c r="F107" s="9">
        <v>0</v>
      </c>
      <c r="G107" s="9">
        <v>15</v>
      </c>
      <c r="H107" s="9">
        <v>-143.99</v>
      </c>
      <c r="I107" s="9">
        <v>20.8</v>
      </c>
      <c r="J107" s="9">
        <v>-253.2</v>
      </c>
      <c r="K107" s="9">
        <v>-20.647999999999996</v>
      </c>
      <c r="L107" s="9">
        <v>-55.8</v>
      </c>
      <c r="M107" s="9">
        <v>-11.549999999999999</v>
      </c>
      <c r="N107" s="9">
        <v>-16.000000000000007</v>
      </c>
      <c r="O107" s="9">
        <v>-16.52</v>
      </c>
      <c r="P107" s="9">
        <v>-11.971</v>
      </c>
      <c r="Q107" s="9">
        <v>-67.099999999999994</v>
      </c>
      <c r="R107" s="9">
        <v>-8.0769999999999982</v>
      </c>
      <c r="S107" s="9">
        <v>25</v>
      </c>
      <c r="T107" s="9">
        <v>0</v>
      </c>
      <c r="U107" s="9">
        <v>-5.625</v>
      </c>
      <c r="V107" s="9">
        <v>-30.625</v>
      </c>
      <c r="X107" s="13">
        <f t="shared" si="40"/>
        <v>-108.19000000000001</v>
      </c>
      <c r="Y107" s="13">
        <f t="shared" si="41"/>
        <v>-341.19799999999998</v>
      </c>
      <c r="Z107" s="13">
        <f t="shared" si="42"/>
        <v>-111.59100000000001</v>
      </c>
      <c r="AA107" s="13">
        <f t="shared" si="34"/>
        <v>11.298000000000002</v>
      </c>
    </row>
    <row r="108" spans="1:27" ht="16.350000000000001" customHeight="1" x14ac:dyDescent="0.25">
      <c r="A108" s="9" t="s">
        <v>67</v>
      </c>
      <c r="B108" s="8"/>
      <c r="C108" s="8"/>
      <c r="D108" s="8"/>
      <c r="E108" s="8"/>
      <c r="F108" s="9">
        <v>-22.002000000000002</v>
      </c>
      <c r="G108" s="9">
        <v>-24.013999999999999</v>
      </c>
      <c r="H108" s="9">
        <v>-32.731999999999999</v>
      </c>
      <c r="I108" s="9">
        <v>-27.499999999999996</v>
      </c>
      <c r="J108" s="9">
        <v>-26.689999999999998</v>
      </c>
      <c r="K108" s="9">
        <v>-11.164</v>
      </c>
      <c r="L108" s="9">
        <v>-36.073999999999998</v>
      </c>
      <c r="M108" s="9">
        <v>-12.1</v>
      </c>
      <c r="N108" s="9">
        <v>-11.19</v>
      </c>
      <c r="O108" s="9">
        <v>-39.772999999999996</v>
      </c>
      <c r="P108" s="9">
        <v>-35.631</v>
      </c>
      <c r="Q108" s="9">
        <v>-18.091000000000001</v>
      </c>
      <c r="R108" s="9">
        <v>-6.1289999999999996</v>
      </c>
      <c r="S108" s="9">
        <v>-6.7640000000000002</v>
      </c>
      <c r="T108" s="9">
        <v>-34.262999999999998</v>
      </c>
      <c r="U108" s="9">
        <v>-8.5329999999999995</v>
      </c>
      <c r="V108" s="9">
        <v>-29.007999999999999</v>
      </c>
      <c r="X108" s="13">
        <f t="shared" si="40"/>
        <v>-106.248</v>
      </c>
      <c r="Y108" s="13">
        <f t="shared" si="41"/>
        <v>-86.027999999999992</v>
      </c>
      <c r="Z108" s="13">
        <f t="shared" si="42"/>
        <v>-104.685</v>
      </c>
      <c r="AA108" s="13">
        <f t="shared" si="34"/>
        <v>-55.689</v>
      </c>
    </row>
    <row r="109" spans="1:27" ht="16.350000000000001" customHeight="1" x14ac:dyDescent="0.25">
      <c r="A109" s="9" t="s">
        <v>68</v>
      </c>
      <c r="B109" s="8"/>
      <c r="C109" s="8"/>
      <c r="D109" s="8"/>
      <c r="E109" s="8"/>
      <c r="F109" s="9">
        <v>-16.254999999999999</v>
      </c>
      <c r="G109" s="9">
        <v>-16.399999999999999</v>
      </c>
      <c r="H109" s="9">
        <v>-16</v>
      </c>
      <c r="I109" s="9">
        <v>-17.399999999999999</v>
      </c>
      <c r="J109" s="9">
        <v>-17.425999999999998</v>
      </c>
      <c r="K109" s="9">
        <v>-17.62</v>
      </c>
      <c r="L109" s="9">
        <v>-17.399999999999999</v>
      </c>
      <c r="M109" s="9">
        <v>-18.32</v>
      </c>
      <c r="N109" s="9">
        <v>-18.3</v>
      </c>
      <c r="O109" s="9">
        <v>-18.3</v>
      </c>
      <c r="P109" s="9">
        <v>-27.457999999999998</v>
      </c>
      <c r="Q109" s="9">
        <v>-27.47</v>
      </c>
      <c r="R109" s="9">
        <v>-30.413</v>
      </c>
      <c r="S109" s="9">
        <v>-30.417000000000002</v>
      </c>
      <c r="T109" s="9">
        <v>-30.420999999999999</v>
      </c>
      <c r="U109" s="9">
        <v>-30.451000000000001</v>
      </c>
      <c r="V109" s="9">
        <v>-30.451000000000001</v>
      </c>
      <c r="X109" s="13">
        <f t="shared" si="40"/>
        <v>-66.055000000000007</v>
      </c>
      <c r="Y109" s="13">
        <f t="shared" si="41"/>
        <v>-70.765999999999991</v>
      </c>
      <c r="Z109" s="13">
        <f t="shared" si="42"/>
        <v>-91.527999999999992</v>
      </c>
      <c r="AA109" s="13">
        <f t="shared" si="34"/>
        <v>-121.702</v>
      </c>
    </row>
    <row r="110" spans="1:27" ht="16.350000000000001" customHeight="1" x14ac:dyDescent="0.25">
      <c r="A110" s="9" t="s">
        <v>69</v>
      </c>
      <c r="B110" s="8"/>
      <c r="C110" s="8"/>
      <c r="D110" s="8"/>
      <c r="E110" s="8"/>
      <c r="F110" s="9">
        <v>-2.681</v>
      </c>
      <c r="G110" s="9">
        <v>82.85</v>
      </c>
      <c r="H110" s="9">
        <v>9.1</v>
      </c>
      <c r="I110" s="9">
        <v>144.69999999999999</v>
      </c>
      <c r="J110" s="9">
        <v>-54.384999999999998</v>
      </c>
      <c r="K110" s="9">
        <v>0</v>
      </c>
      <c r="L110" s="9">
        <v>125.116</v>
      </c>
      <c r="M110" s="9">
        <v>0</v>
      </c>
      <c r="N110" s="9">
        <v>0</v>
      </c>
      <c r="O110" s="9">
        <v>0</v>
      </c>
      <c r="P110" s="9">
        <v>-18.786999999999999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X110" s="13">
        <f t="shared" si="40"/>
        <v>233.96899999999999</v>
      </c>
      <c r="Y110" s="13">
        <f t="shared" si="41"/>
        <v>70.730999999999995</v>
      </c>
      <c r="Z110" s="13">
        <f t="shared" si="42"/>
        <v>-18.786999999999999</v>
      </c>
      <c r="AA110" s="13">
        <f t="shared" si="34"/>
        <v>0</v>
      </c>
    </row>
    <row r="111" spans="1:27" ht="16.350000000000001" customHeight="1" x14ac:dyDescent="0.25">
      <c r="A111" s="11" t="s">
        <v>70</v>
      </c>
      <c r="B111" s="8"/>
      <c r="C111" s="8"/>
      <c r="D111" s="8"/>
      <c r="E111" s="8"/>
      <c r="F111" s="11">
        <v>-59.947999999999993</v>
      </c>
      <c r="G111" s="11">
        <v>39.462999999999994</v>
      </c>
      <c r="H111" s="11">
        <v>-202.02200000000002</v>
      </c>
      <c r="I111" s="11">
        <v>100</v>
      </c>
      <c r="J111" s="11">
        <v>-371.42299999999994</v>
      </c>
      <c r="K111" s="11">
        <v>-68.031999999999996</v>
      </c>
      <c r="L111" s="11">
        <v>-3.6580000000000013</v>
      </c>
      <c r="M111" s="11">
        <v>-77.069999999999993</v>
      </c>
      <c r="N111" s="11">
        <v>-74.322000000000003</v>
      </c>
      <c r="O111" s="11">
        <v>-103.49299999999999</v>
      </c>
      <c r="P111" s="11">
        <v>-123.37</v>
      </c>
      <c r="Q111" s="11">
        <v>-145.43799999999999</v>
      </c>
      <c r="R111" s="11">
        <v>-76.95</v>
      </c>
      <c r="S111" s="11">
        <v>-47.512</v>
      </c>
      <c r="T111" s="11">
        <v>-97.37</v>
      </c>
      <c r="U111" s="11">
        <v>-72.415999999999997</v>
      </c>
      <c r="V111" s="11">
        <v>-113.27199999999999</v>
      </c>
      <c r="X111" s="7">
        <f t="shared" si="40"/>
        <v>-122.50700000000001</v>
      </c>
      <c r="Y111" s="7">
        <f t="shared" si="41"/>
        <v>-520.18299999999999</v>
      </c>
      <c r="Z111" s="7">
        <f t="shared" si="42"/>
        <v>-446.62299999999999</v>
      </c>
      <c r="AA111" s="7">
        <f t="shared" si="34"/>
        <v>-294.24799999999999</v>
      </c>
    </row>
    <row r="112" spans="1:27" ht="6" customHeight="1" x14ac:dyDescent="0.25">
      <c r="A112" s="4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X112" s="2"/>
      <c r="Y112" s="2"/>
      <c r="Z112" s="2"/>
      <c r="AA112" s="2"/>
    </row>
    <row r="113" spans="1:27" ht="16.350000000000001" customHeight="1" x14ac:dyDescent="0.25">
      <c r="A113" s="7" t="s">
        <v>71</v>
      </c>
      <c r="B113" s="14"/>
      <c r="C113" s="14"/>
      <c r="D113" s="14"/>
      <c r="E113" s="14"/>
      <c r="F113" s="7">
        <v>-17.037999999999997</v>
      </c>
      <c r="G113" s="7">
        <v>99.054000000000016</v>
      </c>
      <c r="H113" s="7">
        <v>-90.353000000000009</v>
      </c>
      <c r="I113" s="7">
        <v>144.13</v>
      </c>
      <c r="J113" s="7">
        <v>-189.12299999999996</v>
      </c>
      <c r="K113" s="7">
        <v>-81.383999999999972</v>
      </c>
      <c r="L113" s="7">
        <v>74.768000000000043</v>
      </c>
      <c r="M113" s="7">
        <v>14.09499999999997</v>
      </c>
      <c r="N113" s="7">
        <v>-62.558999999999969</v>
      </c>
      <c r="O113" s="7">
        <v>-91.646999999999991</v>
      </c>
      <c r="P113" s="7">
        <v>-4.2880000000000109</v>
      </c>
      <c r="Q113" s="7">
        <v>-83.940999999999988</v>
      </c>
      <c r="R113" s="7">
        <v>39.297130999999993</v>
      </c>
      <c r="S113" s="7">
        <v>5.6317370000000295</v>
      </c>
      <c r="T113" s="7">
        <v>50.237448999999998</v>
      </c>
      <c r="U113" s="7">
        <v>0.64534800000001269</v>
      </c>
      <c r="V113" s="7">
        <v>-32.208000000000027</v>
      </c>
      <c r="X113" s="7">
        <f t="shared" si="40"/>
        <v>135.79300000000001</v>
      </c>
      <c r="Y113" s="7">
        <f>SUM(J113:M113)</f>
        <v>-181.64399999999995</v>
      </c>
      <c r="Z113" s="7">
        <f>SUM(N113:Q113)</f>
        <v>-242.43499999999995</v>
      </c>
      <c r="AA113" s="7">
        <f t="shared" si="34"/>
        <v>95.811665000000033</v>
      </c>
    </row>
    <row r="114" spans="1:27" ht="6" customHeight="1" x14ac:dyDescent="0.25">
      <c r="A114" s="4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X114" s="2"/>
      <c r="Y114" s="2"/>
      <c r="Z114" s="2"/>
      <c r="AA114" s="2"/>
    </row>
    <row r="115" spans="1:27" ht="16.350000000000001" customHeight="1" x14ac:dyDescent="0.25">
      <c r="A115" s="13" t="s">
        <v>72</v>
      </c>
      <c r="B115" s="14"/>
      <c r="C115" s="14"/>
      <c r="D115" s="14"/>
      <c r="E115" s="14"/>
      <c r="F115" s="13">
        <v>415.03700000000003</v>
      </c>
      <c r="G115" s="13">
        <v>395.04700000000003</v>
      </c>
      <c r="H115" s="13">
        <v>497.19700000000006</v>
      </c>
      <c r="I115" s="13">
        <v>403.28400000000005</v>
      </c>
      <c r="J115" s="13">
        <v>552.25400000000002</v>
      </c>
      <c r="K115" s="13">
        <v>362.13100000000009</v>
      </c>
      <c r="L115" s="13">
        <v>281.04300000000012</v>
      </c>
      <c r="M115" s="13">
        <v>356.24400000000014</v>
      </c>
      <c r="N115" s="13">
        <v>374.40100000000012</v>
      </c>
      <c r="O115" s="13">
        <v>306.99200000000013</v>
      </c>
      <c r="P115" s="13">
        <v>211.94500000000014</v>
      </c>
      <c r="Q115" s="13">
        <v>213.77500000000012</v>
      </c>
      <c r="R115" s="13">
        <v>122.83400000000012</v>
      </c>
      <c r="S115" s="13">
        <v>167.43113100000011</v>
      </c>
      <c r="T115" s="13">
        <v>166.48586800000015</v>
      </c>
      <c r="U115" s="13">
        <v>212.70831700000016</v>
      </c>
      <c r="V115" s="13">
        <v>212.32866500000017</v>
      </c>
      <c r="X115" s="13">
        <f t="shared" si="40"/>
        <v>1710.5650000000003</v>
      </c>
      <c r="Y115" s="13">
        <f>SUM(J115:M115)</f>
        <v>1551.6720000000005</v>
      </c>
      <c r="Z115" s="13">
        <f>SUM(N115:Q115)</f>
        <v>1107.1130000000005</v>
      </c>
      <c r="AA115" s="13">
        <f t="shared" si="34"/>
        <v>669.45931600000051</v>
      </c>
    </row>
    <row r="116" spans="1:27" ht="16.350000000000001" customHeight="1" x14ac:dyDescent="0.25">
      <c r="A116" s="9" t="s">
        <v>73</v>
      </c>
      <c r="B116" s="8"/>
      <c r="C116" s="8"/>
      <c r="D116" s="8"/>
      <c r="E116" s="8"/>
      <c r="F116" s="9">
        <v>-2.952</v>
      </c>
      <c r="G116" s="9">
        <v>3.0959999999999996</v>
      </c>
      <c r="H116" s="9">
        <v>-3.56</v>
      </c>
      <c r="I116" s="9">
        <v>4.84</v>
      </c>
      <c r="J116" s="9">
        <v>-1</v>
      </c>
      <c r="K116" s="9">
        <v>0.29599999999999999</v>
      </c>
      <c r="L116" s="9">
        <v>0.433</v>
      </c>
      <c r="M116" s="9">
        <v>4.0620000000000003</v>
      </c>
      <c r="N116" s="9">
        <v>-4.8499999999999996</v>
      </c>
      <c r="O116" s="9">
        <v>-3.4</v>
      </c>
      <c r="P116" s="9">
        <v>6.1180000000000003</v>
      </c>
      <c r="Q116" s="9">
        <v>-7</v>
      </c>
      <c r="R116" s="9">
        <v>5.3</v>
      </c>
      <c r="S116" s="9">
        <v>-6.577</v>
      </c>
      <c r="T116" s="9">
        <v>-4.0149999999999997</v>
      </c>
      <c r="U116" s="9">
        <v>-1.0250000000000004</v>
      </c>
      <c r="V116" s="9">
        <v>3.8919999999999999</v>
      </c>
      <c r="X116" s="13">
        <f t="shared" si="40"/>
        <v>1.4239999999999995</v>
      </c>
      <c r="Y116" s="13">
        <f>SUM(J116:M116)</f>
        <v>3.7910000000000004</v>
      </c>
      <c r="Z116" s="13">
        <f>SUM(N116:Q116)</f>
        <v>-9.1319999999999997</v>
      </c>
      <c r="AA116" s="13">
        <f t="shared" si="34"/>
        <v>-6.3170000000000002</v>
      </c>
    </row>
    <row r="117" spans="1:27" ht="16.350000000000001" customHeight="1" x14ac:dyDescent="0.25">
      <c r="A117" s="11" t="s">
        <v>74</v>
      </c>
      <c r="B117" s="8"/>
      <c r="C117" s="8"/>
      <c r="D117" s="8"/>
      <c r="E117" s="8"/>
      <c r="F117" s="11">
        <v>395.04700000000003</v>
      </c>
      <c r="G117" s="11">
        <v>497.19700000000006</v>
      </c>
      <c r="H117" s="11">
        <v>403.28400000000005</v>
      </c>
      <c r="I117" s="11">
        <v>552.25400000000002</v>
      </c>
      <c r="J117" s="11">
        <v>362.13100000000009</v>
      </c>
      <c r="K117" s="11">
        <v>281.04300000000012</v>
      </c>
      <c r="L117" s="11">
        <v>356.24400000000014</v>
      </c>
      <c r="M117" s="11">
        <v>374.40100000000012</v>
      </c>
      <c r="N117" s="11">
        <v>306.99200000000013</v>
      </c>
      <c r="O117" s="11">
        <v>211.94500000000014</v>
      </c>
      <c r="P117" s="11">
        <v>213.77500000000012</v>
      </c>
      <c r="Q117" s="11">
        <v>122.83400000000012</v>
      </c>
      <c r="R117" s="11">
        <v>167.43113100000011</v>
      </c>
      <c r="S117" s="11">
        <v>166.48586800000015</v>
      </c>
      <c r="T117" s="11">
        <v>212.70831700000016</v>
      </c>
      <c r="U117" s="11">
        <v>212.32866500000017</v>
      </c>
      <c r="V117" s="11">
        <v>184.01266500000014</v>
      </c>
      <c r="X117" s="7">
        <f t="shared" si="40"/>
        <v>1847.7820000000002</v>
      </c>
      <c r="Y117" s="7">
        <f>SUM(J117:M117)</f>
        <v>1373.8190000000004</v>
      </c>
      <c r="Z117" s="7">
        <f>SUM(N117:Q117)</f>
        <v>855.5460000000005</v>
      </c>
      <c r="AA117" s="7">
        <f t="shared" si="34"/>
        <v>758.95398100000057</v>
      </c>
    </row>
    <row r="120" spans="1:27" ht="16.350000000000001" customHeight="1" x14ac:dyDescent="0.25">
      <c r="A120" s="24" t="s">
        <v>75</v>
      </c>
      <c r="B120" s="25"/>
      <c r="C120" s="25"/>
      <c r="D120" s="25"/>
      <c r="E120" s="25"/>
      <c r="F120" s="26" t="s">
        <v>1</v>
      </c>
      <c r="G120" s="27" t="s">
        <v>2</v>
      </c>
      <c r="H120" s="27" t="s">
        <v>3</v>
      </c>
      <c r="I120" s="27" t="s">
        <v>4</v>
      </c>
      <c r="J120" s="27" t="s">
        <v>5</v>
      </c>
      <c r="K120" s="27" t="s">
        <v>6</v>
      </c>
      <c r="L120" s="27" t="s">
        <v>7</v>
      </c>
      <c r="M120" s="27" t="s">
        <v>8</v>
      </c>
      <c r="N120" s="27" t="s">
        <v>9</v>
      </c>
      <c r="O120" s="27" t="s">
        <v>10</v>
      </c>
      <c r="P120" s="27" t="s">
        <v>11</v>
      </c>
      <c r="Q120" s="27" t="s">
        <v>12</v>
      </c>
      <c r="R120" s="27" t="s">
        <v>53</v>
      </c>
      <c r="S120" s="27" t="str">
        <f>S89</f>
        <v>Q2 25</v>
      </c>
      <c r="T120" s="27" t="str">
        <f>T89</f>
        <v>Q3 25</v>
      </c>
      <c r="U120" s="27" t="str">
        <f>U89</f>
        <v>Q4 25</v>
      </c>
      <c r="V120" s="27" t="str">
        <f>V89</f>
        <v>Q1 26</v>
      </c>
      <c r="X120" s="27">
        <v>2022</v>
      </c>
      <c r="Y120" s="27">
        <v>2023</v>
      </c>
      <c r="Z120" s="27">
        <v>2024</v>
      </c>
      <c r="AA120" s="27">
        <v>2025</v>
      </c>
    </row>
    <row r="122" spans="1:27" s="3" customFormat="1" ht="16.350000000000001" customHeight="1" x14ac:dyDescent="0.25">
      <c r="A122" s="28" t="s">
        <v>76</v>
      </c>
      <c r="F122" s="4"/>
    </row>
    <row r="123" spans="1:27" ht="6" customHeight="1" x14ac:dyDescent="0.25"/>
    <row r="124" spans="1:27" ht="16.350000000000001" customHeight="1" x14ac:dyDescent="0.25">
      <c r="A124" s="14" t="s">
        <v>77</v>
      </c>
      <c r="B124" s="14"/>
      <c r="C124" s="14"/>
      <c r="D124" s="14"/>
      <c r="E124" s="14"/>
      <c r="F124" s="13">
        <v>1210.3</v>
      </c>
      <c r="G124" s="13">
        <v>1224.0999999999999</v>
      </c>
      <c r="H124" s="13">
        <v>1072.5999999999999</v>
      </c>
      <c r="I124" s="13">
        <v>1096.3</v>
      </c>
      <c r="J124" s="13">
        <v>851.4</v>
      </c>
      <c r="K124" s="13">
        <v>839.8</v>
      </c>
      <c r="L124" s="13">
        <v>789.7</v>
      </c>
      <c r="M124" s="13">
        <v>778.1</v>
      </c>
      <c r="N124" s="13">
        <v>706.3</v>
      </c>
      <c r="O124" s="13">
        <v>689.9</v>
      </c>
      <c r="P124" s="13">
        <v>676.2</v>
      </c>
      <c r="Q124" s="13">
        <v>661.02499999999998</v>
      </c>
      <c r="R124" s="13">
        <v>620</v>
      </c>
      <c r="S124" s="13">
        <v>645</v>
      </c>
      <c r="T124" s="13">
        <v>645</v>
      </c>
      <c r="U124" s="13">
        <v>639.375</v>
      </c>
      <c r="V124" s="13">
        <v>608.75</v>
      </c>
      <c r="X124" s="13">
        <f>I124</f>
        <v>1096.3</v>
      </c>
      <c r="Y124" s="13">
        <f>M124</f>
        <v>778.1</v>
      </c>
      <c r="Z124" s="13">
        <f>Q124</f>
        <v>661.02499999999998</v>
      </c>
      <c r="AA124" s="13">
        <f t="shared" si="34"/>
        <v>2549.375</v>
      </c>
    </row>
    <row r="125" spans="1:27" ht="16.350000000000001" customHeight="1" x14ac:dyDescent="0.25">
      <c r="A125" s="8" t="s">
        <v>78</v>
      </c>
      <c r="B125" s="8"/>
      <c r="C125" s="8"/>
      <c r="D125" s="8"/>
      <c r="E125" s="8"/>
      <c r="F125" s="9">
        <v>185.94280966000005</v>
      </c>
      <c r="G125" s="9">
        <v>168.24372437000002</v>
      </c>
      <c r="H125" s="9">
        <v>151.21444964</v>
      </c>
      <c r="I125" s="9">
        <v>154.15901348</v>
      </c>
      <c r="J125" s="9">
        <v>156.91128492999999</v>
      </c>
      <c r="K125" s="9">
        <v>155.80588892</v>
      </c>
      <c r="L125" s="9">
        <v>144.84915351999999</v>
      </c>
      <c r="M125" s="9">
        <v>166.00746658</v>
      </c>
      <c r="N125" s="9">
        <v>214.06430832000001</v>
      </c>
      <c r="O125" s="9">
        <v>185.41851688999998</v>
      </c>
      <c r="P125" s="9">
        <v>155.4124381</v>
      </c>
      <c r="Q125" s="9">
        <v>170.89337198000001</v>
      </c>
      <c r="R125" s="9">
        <v>201.41955091</v>
      </c>
      <c r="S125" s="9">
        <v>224.64999999999998</v>
      </c>
      <c r="T125" s="9">
        <v>220.79999999999998</v>
      </c>
      <c r="U125" s="9">
        <v>205.91709042000002</v>
      </c>
      <c r="V125" s="9">
        <v>184.20464920000001</v>
      </c>
      <c r="X125" s="13">
        <f>I125</f>
        <v>154.15901348</v>
      </c>
      <c r="Y125" s="13">
        <f>M125</f>
        <v>166.00746658</v>
      </c>
      <c r="Z125" s="13">
        <f>Q125</f>
        <v>170.89337198000001</v>
      </c>
      <c r="AA125" s="13">
        <f t="shared" si="34"/>
        <v>852.78664132999995</v>
      </c>
    </row>
    <row r="126" spans="1:27" s="3" customFormat="1" ht="16.350000000000001" customHeight="1" x14ac:dyDescent="0.25">
      <c r="A126" s="10" t="s">
        <v>79</v>
      </c>
      <c r="B126" s="10"/>
      <c r="C126" s="10"/>
      <c r="D126" s="10"/>
      <c r="E126" s="10"/>
      <c r="F126" s="11">
        <f>F124+F125</f>
        <v>1396.2428096599999</v>
      </c>
      <c r="G126" s="11">
        <f t="shared" ref="G126:S126" si="43">G124+G125</f>
        <v>1392.34372437</v>
      </c>
      <c r="H126" s="11">
        <f t="shared" si="43"/>
        <v>1223.81444964</v>
      </c>
      <c r="I126" s="11">
        <f t="shared" si="43"/>
        <v>1250.4590134800001</v>
      </c>
      <c r="J126" s="11">
        <f t="shared" si="43"/>
        <v>1008.3112849299999</v>
      </c>
      <c r="K126" s="11">
        <f t="shared" si="43"/>
        <v>995.60588891999998</v>
      </c>
      <c r="L126" s="11">
        <f t="shared" si="43"/>
        <v>934.54915352</v>
      </c>
      <c r="M126" s="11">
        <f t="shared" si="43"/>
        <v>944.10746658000005</v>
      </c>
      <c r="N126" s="11">
        <f t="shared" si="43"/>
        <v>920.36430831999996</v>
      </c>
      <c r="O126" s="11">
        <f t="shared" si="43"/>
        <v>875.31851688999996</v>
      </c>
      <c r="P126" s="11">
        <f t="shared" si="43"/>
        <v>831.61243810000008</v>
      </c>
      <c r="Q126" s="11">
        <f t="shared" si="43"/>
        <v>831.91837197999996</v>
      </c>
      <c r="R126" s="11">
        <f t="shared" si="43"/>
        <v>821.41955091</v>
      </c>
      <c r="S126" s="11">
        <f t="shared" si="43"/>
        <v>869.65</v>
      </c>
      <c r="T126" s="11">
        <f>T124+T125</f>
        <v>865.8</v>
      </c>
      <c r="U126" s="11">
        <f>U124+U125</f>
        <v>845.29209042000002</v>
      </c>
      <c r="V126" s="11">
        <f>V124+V125</f>
        <v>792.95464919999995</v>
      </c>
      <c r="X126" s="7">
        <f>I126</f>
        <v>1250.4590134800001</v>
      </c>
      <c r="Y126" s="7">
        <f>M126</f>
        <v>944.10746658000005</v>
      </c>
      <c r="Z126" s="7">
        <f>Q126</f>
        <v>831.91837197999996</v>
      </c>
      <c r="AA126" s="7">
        <f t="shared" si="34"/>
        <v>3402.1616413299998</v>
      </c>
    </row>
    <row r="127" spans="1:27" s="3" customFormat="1" ht="6" customHeight="1" x14ac:dyDescent="0.25">
      <c r="F127" s="4"/>
    </row>
    <row r="128" spans="1:27" s="3" customFormat="1" ht="16.350000000000001" customHeight="1" x14ac:dyDescent="0.25">
      <c r="A128" s="6" t="s">
        <v>80</v>
      </c>
      <c r="B128" s="6"/>
      <c r="C128" s="6"/>
      <c r="D128" s="6"/>
      <c r="E128" s="6"/>
      <c r="F128" s="7">
        <f>F117</f>
        <v>395.04700000000003</v>
      </c>
      <c r="G128" s="7">
        <f t="shared" ref="G128:S128" si="44">G117</f>
        <v>497.19700000000006</v>
      </c>
      <c r="H128" s="7">
        <f t="shared" si="44"/>
        <v>403.28400000000005</v>
      </c>
      <c r="I128" s="7">
        <f t="shared" si="44"/>
        <v>552.25400000000002</v>
      </c>
      <c r="J128" s="7">
        <f t="shared" si="44"/>
        <v>362.13100000000009</v>
      </c>
      <c r="K128" s="7">
        <f t="shared" si="44"/>
        <v>281.04300000000012</v>
      </c>
      <c r="L128" s="7">
        <f t="shared" si="44"/>
        <v>356.24400000000014</v>
      </c>
      <c r="M128" s="7">
        <f t="shared" si="44"/>
        <v>374.40100000000012</v>
      </c>
      <c r="N128" s="7">
        <f t="shared" si="44"/>
        <v>306.99200000000013</v>
      </c>
      <c r="O128" s="7">
        <f t="shared" si="44"/>
        <v>211.94500000000014</v>
      </c>
      <c r="P128" s="7">
        <f t="shared" si="44"/>
        <v>213.77500000000012</v>
      </c>
      <c r="Q128" s="7">
        <f t="shared" si="44"/>
        <v>122.83400000000012</v>
      </c>
      <c r="R128" s="7">
        <f t="shared" si="44"/>
        <v>167.43113100000011</v>
      </c>
      <c r="S128" s="7">
        <f t="shared" si="44"/>
        <v>166.48586800000015</v>
      </c>
      <c r="T128" s="7">
        <f>T117</f>
        <v>212.70831700000016</v>
      </c>
      <c r="U128" s="7">
        <f>U117</f>
        <v>212.32866500000017</v>
      </c>
      <c r="V128" s="7">
        <f>V117</f>
        <v>184.01266500000014</v>
      </c>
      <c r="X128" s="7">
        <f>I128</f>
        <v>552.25400000000002</v>
      </c>
      <c r="Y128" s="7">
        <f>M128</f>
        <v>374.40100000000012</v>
      </c>
      <c r="Z128" s="7">
        <f>Q128</f>
        <v>122.83400000000012</v>
      </c>
      <c r="AA128" s="7">
        <f t="shared" si="34"/>
        <v>758.95398100000057</v>
      </c>
    </row>
    <row r="129" spans="1:27" s="3" customFormat="1" ht="16.350000000000001" customHeight="1" x14ac:dyDescent="0.25">
      <c r="A129" s="6" t="s">
        <v>81</v>
      </c>
      <c r="B129" s="6"/>
      <c r="C129" s="6"/>
      <c r="D129" s="6"/>
      <c r="E129" s="6"/>
      <c r="F129" s="7">
        <v>51.796261309999863</v>
      </c>
      <c r="G129" s="7">
        <v>52.93964152999996</v>
      </c>
      <c r="H129" s="7">
        <v>56.984477709999737</v>
      </c>
      <c r="I129" s="7">
        <v>51.905382729999928</v>
      </c>
      <c r="J129" s="7">
        <v>44.598167039999908</v>
      </c>
      <c r="K129" s="7">
        <v>44.839692249999871</v>
      </c>
      <c r="L129" s="7">
        <v>42.49118854999989</v>
      </c>
      <c r="M129" s="7">
        <v>37.905410979999829</v>
      </c>
      <c r="N129" s="7">
        <v>38.720289139999863</v>
      </c>
      <c r="O129" s="7">
        <v>41.846729919999859</v>
      </c>
      <c r="P129" s="7">
        <v>37.07599999999988</v>
      </c>
      <c r="Q129" s="7">
        <v>37.764999999999873</v>
      </c>
      <c r="R129" s="7">
        <v>-8.9378700000963818E-3</v>
      </c>
      <c r="S129" s="7">
        <v>-8.9378700000963818E-3</v>
      </c>
      <c r="T129" s="7">
        <v>-8.9378700000963818E-3</v>
      </c>
      <c r="U129" s="7">
        <v>0</v>
      </c>
      <c r="V129" s="7">
        <v>0</v>
      </c>
      <c r="X129" s="7">
        <f>I129</f>
        <v>51.905382729999928</v>
      </c>
      <c r="Y129" s="7">
        <f>M129</f>
        <v>37.905410979999829</v>
      </c>
      <c r="Z129" s="7">
        <f>Q129</f>
        <v>37.764999999999873</v>
      </c>
      <c r="AA129" s="7">
        <f t="shared" si="34"/>
        <v>-2.6813610000289145E-2</v>
      </c>
    </row>
    <row r="130" spans="1:27" ht="6" customHeight="1" x14ac:dyDescent="0.25"/>
    <row r="131" spans="1:27" ht="16.350000000000001" customHeight="1" x14ac:dyDescent="0.25">
      <c r="A131" s="6" t="s">
        <v>82</v>
      </c>
      <c r="B131" s="14"/>
      <c r="C131" s="14"/>
      <c r="D131" s="14"/>
      <c r="E131" s="14"/>
      <c r="F131" s="7">
        <v>763.45673869000007</v>
      </c>
      <c r="G131" s="7">
        <v>673.96335846999989</v>
      </c>
      <c r="H131" s="7">
        <v>612.33152229000007</v>
      </c>
      <c r="I131" s="7">
        <v>492.14061727000001</v>
      </c>
      <c r="J131" s="7">
        <v>444.67083295999998</v>
      </c>
      <c r="K131" s="7">
        <v>513.91730774999996</v>
      </c>
      <c r="L131" s="7">
        <v>390.96481145000001</v>
      </c>
      <c r="M131" s="7">
        <v>365.79358902000007</v>
      </c>
      <c r="N131" s="7">
        <v>360.58771085999996</v>
      </c>
      <c r="O131" s="7">
        <v>436.10827008000001</v>
      </c>
      <c r="P131" s="7">
        <v>425.34900000000005</v>
      </c>
      <c r="Q131" s="7">
        <v>500.42599999999999</v>
      </c>
      <c r="R131" s="7">
        <v>452.57780687000002</v>
      </c>
      <c r="S131" s="7">
        <v>478.52306986999997</v>
      </c>
      <c r="T131" s="7">
        <v>432.30062086999993</v>
      </c>
      <c r="U131" s="7">
        <v>427.04633499999983</v>
      </c>
      <c r="V131" s="7">
        <v>424.73733499999986</v>
      </c>
      <c r="X131" s="7">
        <f>I131</f>
        <v>492.14061727000001</v>
      </c>
      <c r="Y131" s="7">
        <f>M131</f>
        <v>365.79358902000007</v>
      </c>
      <c r="Z131" s="7">
        <f>Q131</f>
        <v>500.42599999999999</v>
      </c>
      <c r="AA131" s="7">
        <f t="shared" si="34"/>
        <v>1790.4478326099998</v>
      </c>
    </row>
    <row r="132" spans="1:27" ht="16.350000000000001" customHeight="1" x14ac:dyDescent="0.25">
      <c r="A132" s="10" t="s">
        <v>83</v>
      </c>
      <c r="B132" s="8"/>
      <c r="C132" s="8"/>
      <c r="D132" s="8"/>
      <c r="E132" s="8"/>
      <c r="F132" s="11">
        <f>F131+F125</f>
        <v>949.39954835000015</v>
      </c>
      <c r="G132" s="11">
        <f t="shared" ref="G132:S132" si="45">G131+G125</f>
        <v>842.20708283999988</v>
      </c>
      <c r="H132" s="11">
        <f t="shared" si="45"/>
        <v>763.54597193000006</v>
      </c>
      <c r="I132" s="11">
        <f t="shared" si="45"/>
        <v>646.29963075000001</v>
      </c>
      <c r="J132" s="11">
        <f t="shared" si="45"/>
        <v>601.58211788999995</v>
      </c>
      <c r="K132" s="11">
        <f t="shared" si="45"/>
        <v>669.72319666999999</v>
      </c>
      <c r="L132" s="11">
        <f t="shared" si="45"/>
        <v>535.81396497000003</v>
      </c>
      <c r="M132" s="11">
        <f t="shared" si="45"/>
        <v>531.80105560000004</v>
      </c>
      <c r="N132" s="11">
        <f t="shared" si="45"/>
        <v>574.65201918000002</v>
      </c>
      <c r="O132" s="11">
        <f t="shared" si="45"/>
        <v>621.52678696999999</v>
      </c>
      <c r="P132" s="11">
        <f t="shared" si="45"/>
        <v>580.76143810000008</v>
      </c>
      <c r="Q132" s="11">
        <f t="shared" si="45"/>
        <v>671.31937198000003</v>
      </c>
      <c r="R132" s="11">
        <f t="shared" si="45"/>
        <v>653.99735778000002</v>
      </c>
      <c r="S132" s="11">
        <f t="shared" si="45"/>
        <v>703.17306986999995</v>
      </c>
      <c r="T132" s="11">
        <f>T131+T125</f>
        <v>653.10062086999994</v>
      </c>
      <c r="U132" s="11">
        <f>U131+U125</f>
        <v>632.96342541999979</v>
      </c>
      <c r="V132" s="11">
        <f>V131+V125</f>
        <v>608.94198419999987</v>
      </c>
      <c r="X132" s="7">
        <f>I132</f>
        <v>646.29963075000001</v>
      </c>
      <c r="Y132" s="7">
        <f>M132</f>
        <v>531.80105560000004</v>
      </c>
      <c r="Z132" s="7">
        <f>Q132</f>
        <v>671.31937198000003</v>
      </c>
      <c r="AA132" s="7">
        <f t="shared" si="34"/>
        <v>2643.2344739399996</v>
      </c>
    </row>
    <row r="134" spans="1:27" ht="16.350000000000001" customHeight="1" x14ac:dyDescent="0.25">
      <c r="A134" s="29" t="s">
        <v>84</v>
      </c>
    </row>
    <row r="135" spans="1:27" ht="6" customHeight="1" x14ac:dyDescent="0.25">
      <c r="A135" s="4"/>
    </row>
    <row r="136" spans="1:27" ht="16.350000000000001" customHeight="1" x14ac:dyDescent="0.25">
      <c r="A136" s="13" t="s">
        <v>85</v>
      </c>
      <c r="B136" s="14"/>
      <c r="C136" s="14"/>
      <c r="D136" s="14"/>
      <c r="E136" s="14"/>
      <c r="F136" s="13">
        <v>60.120699000000002</v>
      </c>
      <c r="G136" s="13">
        <v>70.015845999999996</v>
      </c>
      <c r="H136" s="13">
        <v>129.226708</v>
      </c>
      <c r="I136" s="13">
        <v>89.524901069999999</v>
      </c>
      <c r="J136" s="13">
        <v>162.50513169000001</v>
      </c>
      <c r="K136" s="13">
        <v>124.7310899</v>
      </c>
      <c r="L136" s="13">
        <v>181.2067716</v>
      </c>
      <c r="M136" s="13">
        <v>106.24265566</v>
      </c>
      <c r="N136" s="13">
        <v>106.1252987</v>
      </c>
      <c r="O136" s="13">
        <v>91.730658809999994</v>
      </c>
      <c r="P136" s="13">
        <v>129.37100000000001</v>
      </c>
      <c r="Q136" s="13">
        <v>100.404</v>
      </c>
      <c r="R136" s="13">
        <v>129.69999999999999</v>
      </c>
      <c r="S136" s="13">
        <v>114.4</v>
      </c>
      <c r="T136" s="13">
        <v>85.937047300000003</v>
      </c>
      <c r="U136" s="13">
        <v>116.73678598000001</v>
      </c>
      <c r="V136" s="13">
        <v>178.12714046000002</v>
      </c>
      <c r="X136" s="13">
        <f>SUM(F136:I136)</f>
        <v>348.88815406999998</v>
      </c>
      <c r="Y136" s="13">
        <f>SUM(J136:M136)</f>
        <v>574.68564885000001</v>
      </c>
      <c r="Z136" s="13">
        <f>SUM(N136:Q136)</f>
        <v>427.63095751000003</v>
      </c>
      <c r="AA136" s="13">
        <f t="shared" si="34"/>
        <v>446.77383327999996</v>
      </c>
    </row>
    <row r="137" spans="1:27" ht="16.350000000000001" customHeight="1" x14ac:dyDescent="0.25">
      <c r="A137" s="9" t="s">
        <v>86</v>
      </c>
      <c r="B137" s="8"/>
      <c r="C137" s="8"/>
      <c r="D137" s="8"/>
      <c r="E137" s="8"/>
      <c r="F137" s="9">
        <v>0</v>
      </c>
      <c r="G137" s="9">
        <v>0</v>
      </c>
      <c r="H137" s="9">
        <v>16.146000000000001</v>
      </c>
      <c r="I137" s="9">
        <v>4.1950000000000003</v>
      </c>
      <c r="J137" s="9">
        <v>0</v>
      </c>
      <c r="K137" s="9">
        <v>0</v>
      </c>
      <c r="L137" s="9">
        <v>0</v>
      </c>
      <c r="M137" s="9">
        <v>9</v>
      </c>
      <c r="N137" s="9">
        <v>0</v>
      </c>
      <c r="O137" s="9">
        <v>0</v>
      </c>
      <c r="P137" s="9">
        <v>0</v>
      </c>
      <c r="Q137" s="9">
        <v>-9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X137" s="13">
        <f>SUM(F137:I137)</f>
        <v>20.341000000000001</v>
      </c>
      <c r="Y137" s="13">
        <f>SUM(J137:M137)</f>
        <v>9</v>
      </c>
      <c r="Z137" s="13">
        <f>SUM(N137:Q137)</f>
        <v>-9</v>
      </c>
      <c r="AA137" s="13">
        <f t="shared" ref="AA137:AA140" si="46">SUM(R137:U137)</f>
        <v>0</v>
      </c>
    </row>
    <row r="138" spans="1:27" ht="16.350000000000001" customHeight="1" x14ac:dyDescent="0.25">
      <c r="A138" s="11" t="s">
        <v>87</v>
      </c>
      <c r="B138" s="8"/>
      <c r="C138" s="8"/>
      <c r="D138" s="8"/>
      <c r="E138" s="8"/>
      <c r="F138" s="11">
        <f>F136+F137</f>
        <v>60.120699000000002</v>
      </c>
      <c r="G138" s="11">
        <f t="shared" ref="G138:S138" si="47">G136+G137</f>
        <v>70.015845999999996</v>
      </c>
      <c r="H138" s="11">
        <f t="shared" si="47"/>
        <v>145.37270799999999</v>
      </c>
      <c r="I138" s="11">
        <f t="shared" si="47"/>
        <v>93.719901069999992</v>
      </c>
      <c r="J138" s="11">
        <f t="shared" si="47"/>
        <v>162.50513169000001</v>
      </c>
      <c r="K138" s="11">
        <f t="shared" si="47"/>
        <v>124.7310899</v>
      </c>
      <c r="L138" s="11">
        <f t="shared" si="47"/>
        <v>181.2067716</v>
      </c>
      <c r="M138" s="11">
        <f t="shared" si="47"/>
        <v>115.24265566</v>
      </c>
      <c r="N138" s="11">
        <f t="shared" si="47"/>
        <v>106.1252987</v>
      </c>
      <c r="O138" s="11">
        <f t="shared" si="47"/>
        <v>91.730658809999994</v>
      </c>
      <c r="P138" s="11">
        <f t="shared" si="47"/>
        <v>129.37100000000001</v>
      </c>
      <c r="Q138" s="11">
        <f t="shared" si="47"/>
        <v>91.403999999999996</v>
      </c>
      <c r="R138" s="11">
        <f t="shared" si="47"/>
        <v>129.69999999999999</v>
      </c>
      <c r="S138" s="11">
        <f t="shared" si="47"/>
        <v>114.4</v>
      </c>
      <c r="T138" s="11">
        <f>T136+T137</f>
        <v>85.937047300000003</v>
      </c>
      <c r="U138" s="11">
        <f>U136+U137</f>
        <v>116.73678598000001</v>
      </c>
      <c r="V138" s="11">
        <f>V136+V137</f>
        <v>178.12714046000002</v>
      </c>
      <c r="X138" s="7">
        <f>SUM(F138:I138)</f>
        <v>369.22915406999999</v>
      </c>
      <c r="Y138" s="7">
        <f>SUM(J138:M138)</f>
        <v>583.68564885000001</v>
      </c>
      <c r="Z138" s="7">
        <f>SUM(N138:Q138)</f>
        <v>418.63095751000003</v>
      </c>
      <c r="AA138" s="7">
        <f t="shared" si="46"/>
        <v>446.77383327999996</v>
      </c>
    </row>
    <row r="139" spans="1:27" ht="6" customHeight="1" x14ac:dyDescent="0.25">
      <c r="A139" s="2"/>
    </row>
    <row r="140" spans="1:27" ht="16.350000000000001" customHeight="1" x14ac:dyDescent="0.25">
      <c r="A140" s="7" t="s">
        <v>61</v>
      </c>
      <c r="B140" s="14"/>
      <c r="C140" s="14"/>
      <c r="D140" s="14"/>
      <c r="E140" s="14"/>
      <c r="F140" s="7">
        <v>26.660765999999995</v>
      </c>
      <c r="G140" s="7">
        <v>23.101365999999999</v>
      </c>
      <c r="H140" s="7">
        <v>17.289908</v>
      </c>
      <c r="I140" s="7">
        <v>19.120806999999999</v>
      </c>
      <c r="J140" s="7">
        <v>42.179243</v>
      </c>
      <c r="K140" s="7">
        <v>40.592560999999996</v>
      </c>
      <c r="L140" s="7">
        <v>26.958125000000003</v>
      </c>
      <c r="M140" s="7">
        <v>42.802309999999999</v>
      </c>
      <c r="N140" s="7">
        <v>54.3</v>
      </c>
      <c r="O140" s="7">
        <v>57.437999999999995</v>
      </c>
      <c r="P140" s="7">
        <v>23.786999999999999</v>
      </c>
      <c r="Q140" s="7">
        <v>38.887</v>
      </c>
      <c r="R140" s="7">
        <v>29.8</v>
      </c>
      <c r="S140" s="7">
        <v>26.4</v>
      </c>
      <c r="T140" s="7">
        <v>24.078209000000001</v>
      </c>
      <c r="U140" s="7">
        <v>22.326048</v>
      </c>
      <c r="V140" s="7">
        <v>32.546999999999997</v>
      </c>
      <c r="X140" s="7">
        <f>SUM(F140:I140)</f>
        <v>86.17284699999999</v>
      </c>
      <c r="Y140" s="7">
        <f>SUM(J140:M140)</f>
        <v>152.532239</v>
      </c>
      <c r="Z140" s="7">
        <f>SUM(N140:Q140)</f>
        <v>174.41200000000001</v>
      </c>
      <c r="AA140" s="7">
        <f t="shared" si="46"/>
        <v>102.604257</v>
      </c>
    </row>
    <row r="142" spans="1:27" ht="16.350000000000001" customHeight="1" x14ac:dyDescent="0.25">
      <c r="A142" s="29" t="s">
        <v>88</v>
      </c>
    </row>
    <row r="143" spans="1:27" ht="6" customHeight="1" x14ac:dyDescent="0.25">
      <c r="A143" s="2"/>
    </row>
    <row r="144" spans="1:27" ht="16.350000000000001" customHeight="1" x14ac:dyDescent="0.25">
      <c r="A144" s="15" t="s">
        <v>89</v>
      </c>
      <c r="B144" s="14"/>
      <c r="C144" s="14"/>
      <c r="D144" s="14"/>
      <c r="E144" s="14"/>
      <c r="F144" s="15">
        <v>0.39</v>
      </c>
      <c r="G144" s="15">
        <v>0.41</v>
      </c>
      <c r="H144" s="15">
        <v>0.6</v>
      </c>
      <c r="I144" s="15">
        <v>0.63</v>
      </c>
      <c r="J144" s="15">
        <v>0.5</v>
      </c>
      <c r="K144" s="15">
        <v>0.34</v>
      </c>
      <c r="L144" s="15">
        <v>0.16</v>
      </c>
      <c r="M144" s="15">
        <v>0.25</v>
      </c>
      <c r="N144" s="15">
        <v>0.36</v>
      </c>
      <c r="O144" s="15">
        <v>0.28000000000000003</v>
      </c>
      <c r="P144" s="15">
        <v>0.2</v>
      </c>
      <c r="Q144" s="15">
        <v>0.35</v>
      </c>
      <c r="R144" s="15">
        <v>0.37</v>
      </c>
      <c r="S144" s="15">
        <v>0.55000000000000004</v>
      </c>
      <c r="T144" s="15">
        <v>0.45</v>
      </c>
      <c r="U144" s="15">
        <v>0.31</v>
      </c>
      <c r="V144" s="15">
        <v>0.26</v>
      </c>
      <c r="X144" s="15">
        <v>0.50841095890410959</v>
      </c>
      <c r="Y144" s="15">
        <v>0.30315080033698399</v>
      </c>
      <c r="Z144" s="15">
        <v>0.29986882378662</v>
      </c>
      <c r="AA144" s="15">
        <v>0.41991780821917807</v>
      </c>
    </row>
    <row r="145" spans="1:27" ht="16.350000000000001" customHeight="1" x14ac:dyDescent="0.25">
      <c r="A145" s="9" t="s">
        <v>90</v>
      </c>
      <c r="B145" s="8"/>
      <c r="C145" s="8"/>
      <c r="D145" s="8"/>
      <c r="E145" s="8"/>
      <c r="F145" s="16">
        <v>0.16</v>
      </c>
      <c r="G145" s="16">
        <v>0.24</v>
      </c>
      <c r="H145" s="16">
        <v>0.28000000000000003</v>
      </c>
      <c r="I145" s="16">
        <v>0.12</v>
      </c>
      <c r="J145" s="16">
        <v>0.23</v>
      </c>
      <c r="K145" s="16">
        <v>0.41</v>
      </c>
      <c r="L145" s="16">
        <v>0.7</v>
      </c>
      <c r="M145" s="16">
        <v>0.31</v>
      </c>
      <c r="N145" s="16">
        <v>0.3</v>
      </c>
      <c r="O145" s="16">
        <v>0.36</v>
      </c>
      <c r="P145" s="16">
        <v>0.56999999999999995</v>
      </c>
      <c r="Q145" s="16">
        <v>0.31</v>
      </c>
      <c r="R145" s="16">
        <v>0.36</v>
      </c>
      <c r="S145" s="16">
        <v>0.23</v>
      </c>
      <c r="T145" s="16">
        <v>0.28000000000000003</v>
      </c>
      <c r="U145" s="16">
        <v>0.48</v>
      </c>
      <c r="V145" s="16">
        <v>0.65</v>
      </c>
      <c r="X145" s="16">
        <v>0.20010958904109588</v>
      </c>
      <c r="Y145" s="15">
        <v>0.42059814658803701</v>
      </c>
      <c r="Z145" s="16">
        <v>0.38190642763445559</v>
      </c>
      <c r="AA145" s="15">
        <v>0.3376712328767123</v>
      </c>
    </row>
    <row r="146" spans="1:27" ht="16.350000000000001" customHeight="1" x14ac:dyDescent="0.25">
      <c r="A146" s="16" t="s">
        <v>91</v>
      </c>
      <c r="B146" s="8"/>
      <c r="C146" s="8"/>
      <c r="D146" s="8"/>
      <c r="E146" s="8"/>
      <c r="F146" s="16">
        <v>0.08</v>
      </c>
      <c r="G146" s="16">
        <v>0.14000000000000001</v>
      </c>
      <c r="H146" s="16">
        <v>0.08</v>
      </c>
      <c r="I146" s="16">
        <v>0.16</v>
      </c>
      <c r="J146" s="16">
        <v>0.11</v>
      </c>
      <c r="K146" s="16">
        <v>0.13</v>
      </c>
      <c r="L146" s="16">
        <v>0.06</v>
      </c>
      <c r="M146" s="16">
        <v>0.18</v>
      </c>
      <c r="N146" s="16">
        <v>7.0000000000000007E-2</v>
      </c>
      <c r="O146" s="16">
        <v>0.14000000000000001</v>
      </c>
      <c r="P146" s="16">
        <v>0.06</v>
      </c>
      <c r="Q146" s="16">
        <v>0.06</v>
      </c>
      <c r="R146" s="16">
        <v>0.11</v>
      </c>
      <c r="S146" s="16">
        <v>0.09</v>
      </c>
      <c r="T146" s="16">
        <v>0.1</v>
      </c>
      <c r="U146" s="16">
        <v>0.15</v>
      </c>
      <c r="V146" s="16">
        <v>0.06</v>
      </c>
      <c r="X146" s="16">
        <v>0.11512328767123288</v>
      </c>
      <c r="Y146" s="15">
        <v>0.12002527379949453</v>
      </c>
      <c r="Z146" s="16">
        <v>8.1884564932225623E-2</v>
      </c>
      <c r="AA146" s="15">
        <v>0.11257534246575343</v>
      </c>
    </row>
    <row r="147" spans="1:27" ht="16.350000000000001" customHeight="1" x14ac:dyDescent="0.25">
      <c r="A147" s="16" t="s">
        <v>92</v>
      </c>
      <c r="B147" s="8"/>
      <c r="C147" s="8"/>
      <c r="D147" s="8"/>
      <c r="E147" s="8"/>
      <c r="F147" s="16">
        <v>0.06</v>
      </c>
      <c r="G147" s="16">
        <v>0.09</v>
      </c>
      <c r="H147" s="16">
        <v>0.03</v>
      </c>
      <c r="I147" s="16">
        <v>0.03</v>
      </c>
      <c r="J147" s="16">
        <v>0.02</v>
      </c>
      <c r="K147" s="16">
        <v>0.1</v>
      </c>
      <c r="L147" s="16">
        <v>0.04</v>
      </c>
      <c r="M147" s="16">
        <v>0.14000000000000001</v>
      </c>
      <c r="N147" s="16">
        <v>0.06</v>
      </c>
      <c r="O147" s="16">
        <v>0.06</v>
      </c>
      <c r="P147" s="16">
        <v>0.02</v>
      </c>
      <c r="Q147" s="16">
        <v>0.06</v>
      </c>
      <c r="R147" s="16">
        <v>0.03</v>
      </c>
      <c r="S147" s="16">
        <v>7.0000000000000007E-2</v>
      </c>
      <c r="T147" s="16">
        <v>0.08</v>
      </c>
      <c r="U147" s="16">
        <v>0.05</v>
      </c>
      <c r="V147" s="16">
        <v>0.01</v>
      </c>
      <c r="X147" s="16">
        <v>5.2356164383561644E-2</v>
      </c>
      <c r="Y147" s="15">
        <v>7.6377422072451573E-2</v>
      </c>
      <c r="Z147" s="16">
        <v>5.0345430695233923E-2</v>
      </c>
      <c r="AA147" s="15">
        <v>5.7616438356164389E-2</v>
      </c>
    </row>
    <row r="148" spans="1:27" ht="16.350000000000001" customHeight="1" x14ac:dyDescent="0.25">
      <c r="A148" s="16" t="s">
        <v>93</v>
      </c>
      <c r="B148" s="8"/>
      <c r="C148" s="8"/>
      <c r="D148" s="8"/>
      <c r="E148" s="8"/>
      <c r="F148" s="16">
        <v>0.31000000000000005</v>
      </c>
      <c r="G148" s="16">
        <v>0.12</v>
      </c>
      <c r="H148" s="16">
        <v>1.0000000000000009E-2</v>
      </c>
      <c r="I148" s="16">
        <v>5.9999999999999942E-2</v>
      </c>
      <c r="J148" s="16">
        <v>0.14000000000000001</v>
      </c>
      <c r="K148" s="16">
        <v>2.0000000000000018E-2</v>
      </c>
      <c r="L148" s="16">
        <v>4.0000000000000036E-2</v>
      </c>
      <c r="M148" s="16">
        <v>0.12</v>
      </c>
      <c r="N148" s="16">
        <v>0.20999999999999996</v>
      </c>
      <c r="O148" s="16">
        <v>0.15999999999999992</v>
      </c>
      <c r="P148" s="16">
        <v>0.14999999999999991</v>
      </c>
      <c r="Q148" s="16">
        <v>0.21999999999999997</v>
      </c>
      <c r="R148" s="16">
        <v>0.13</v>
      </c>
      <c r="S148" s="16">
        <v>0.06</v>
      </c>
      <c r="T148" s="16">
        <v>0.09</v>
      </c>
      <c r="U148" s="16">
        <v>0.01</v>
      </c>
      <c r="V148" s="16">
        <v>0.02</v>
      </c>
      <c r="X148" s="16">
        <v>0.124</v>
      </c>
      <c r="Y148" s="15">
        <v>7.9848357203032863E-2</v>
      </c>
      <c r="Z148" s="16">
        <v>0.18599475295146475</v>
      </c>
      <c r="AA148" s="15">
        <v>7.221917808219179E-2</v>
      </c>
    </row>
    <row r="149" spans="1:27" ht="16.350000000000001" customHeight="1" x14ac:dyDescent="0.25">
      <c r="A149" s="17" t="s">
        <v>94</v>
      </c>
      <c r="B149" s="8"/>
      <c r="C149" s="8"/>
      <c r="D149" s="8"/>
      <c r="E149" s="8"/>
      <c r="F149" s="17">
        <v>1</v>
      </c>
      <c r="G149" s="17">
        <v>0.99999999999999989</v>
      </c>
      <c r="H149" s="17">
        <v>1</v>
      </c>
      <c r="I149" s="17">
        <v>1</v>
      </c>
      <c r="J149" s="17">
        <v>1</v>
      </c>
      <c r="K149" s="17">
        <v>1</v>
      </c>
      <c r="L149" s="17">
        <v>1</v>
      </c>
      <c r="M149" s="17">
        <v>1</v>
      </c>
      <c r="N149" s="17">
        <v>1</v>
      </c>
      <c r="O149" s="17">
        <v>1</v>
      </c>
      <c r="P149" s="17">
        <v>1</v>
      </c>
      <c r="Q149" s="17">
        <v>1</v>
      </c>
      <c r="R149" s="17">
        <v>1</v>
      </c>
      <c r="S149" s="17">
        <v>1</v>
      </c>
      <c r="T149" s="17">
        <v>0.99999999999999989</v>
      </c>
      <c r="U149" s="17">
        <v>1</v>
      </c>
      <c r="V149" s="17">
        <v>1</v>
      </c>
      <c r="X149" s="17">
        <v>1</v>
      </c>
      <c r="Y149" s="17">
        <v>1</v>
      </c>
      <c r="Z149" s="17">
        <v>1</v>
      </c>
      <c r="AA149" s="17">
        <v>1</v>
      </c>
    </row>
    <row r="150" spans="1:27" ht="6" customHeight="1" x14ac:dyDescent="0.25">
      <c r="A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9"/>
      <c r="U150" s="19"/>
      <c r="V150" s="19"/>
      <c r="X150" s="18"/>
      <c r="Y150" s="18"/>
      <c r="Z150" s="18"/>
      <c r="AA150" s="18"/>
    </row>
    <row r="151" spans="1:27" ht="16.350000000000001" customHeight="1" x14ac:dyDescent="0.25">
      <c r="A151" s="20" t="s">
        <v>95</v>
      </c>
      <c r="B151" s="14"/>
      <c r="C151" s="14"/>
      <c r="D151" s="14"/>
      <c r="E151" s="14"/>
      <c r="F151" s="21">
        <v>6</v>
      </c>
      <c r="G151" s="21">
        <v>6</v>
      </c>
      <c r="H151" s="21">
        <v>6</v>
      </c>
      <c r="I151" s="21">
        <v>6</v>
      </c>
      <c r="J151" s="21">
        <v>6</v>
      </c>
      <c r="K151" s="21">
        <v>6</v>
      </c>
      <c r="L151" s="21">
        <v>7</v>
      </c>
      <c r="M151" s="21">
        <v>7</v>
      </c>
      <c r="N151" s="21">
        <v>7</v>
      </c>
      <c r="O151" s="21">
        <v>6</v>
      </c>
      <c r="P151" s="21">
        <v>6</v>
      </c>
      <c r="Q151" s="21">
        <v>6</v>
      </c>
      <c r="R151" s="21">
        <v>6</v>
      </c>
      <c r="S151" s="21">
        <v>6</v>
      </c>
      <c r="T151" s="21">
        <v>6</v>
      </c>
      <c r="U151" s="21">
        <v>6</v>
      </c>
      <c r="V151" s="21">
        <v>6</v>
      </c>
      <c r="X151" s="21">
        <v>6</v>
      </c>
      <c r="Y151" s="21">
        <v>6.2486338797814209</v>
      </c>
      <c r="Z151" s="21">
        <v>6.2486338797814209</v>
      </c>
      <c r="AA151" s="21">
        <v>6</v>
      </c>
    </row>
    <row r="152" spans="1:27" ht="16.350000000000001" customHeight="1" x14ac:dyDescent="0.25">
      <c r="A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X152" s="2"/>
      <c r="Y152" s="2"/>
      <c r="Z152" s="2"/>
      <c r="AA152" s="2"/>
    </row>
    <row r="153" spans="1:27" ht="16.350000000000001" customHeight="1" x14ac:dyDescent="0.25">
      <c r="A153" s="29" t="s">
        <v>96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X153" s="4"/>
      <c r="Y153" s="4"/>
      <c r="Z153" s="4"/>
      <c r="AA153" s="4"/>
    </row>
    <row r="154" spans="1:27" ht="6" customHeight="1" x14ac:dyDescent="0.25">
      <c r="A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X154" s="2"/>
      <c r="Y154" s="2"/>
      <c r="Z154" s="2"/>
      <c r="AA154" s="2"/>
    </row>
    <row r="155" spans="1:27" ht="16.350000000000001" customHeight="1" x14ac:dyDescent="0.25">
      <c r="A155" s="13" t="s">
        <v>89</v>
      </c>
      <c r="B155" s="14"/>
      <c r="C155" s="14"/>
      <c r="D155" s="14"/>
      <c r="E155" s="14"/>
      <c r="F155" s="13">
        <v>2.4333333333333336</v>
      </c>
      <c r="G155" s="13">
        <v>3.2133333333333334</v>
      </c>
      <c r="H155" s="13">
        <v>3.1833333333333336</v>
      </c>
      <c r="I155" s="13">
        <v>1.9983333333333335</v>
      </c>
      <c r="J155" s="13">
        <v>2.1066666666666665</v>
      </c>
      <c r="K155" s="13">
        <v>2.8983333333333334</v>
      </c>
      <c r="L155" s="13">
        <v>3.2033333333333331</v>
      </c>
      <c r="M155" s="13">
        <v>1.9</v>
      </c>
      <c r="N155" s="13">
        <v>1.8562847608453836</v>
      </c>
      <c r="O155" s="13">
        <v>2.6789247311827959</v>
      </c>
      <c r="P155" s="13">
        <v>3.84</v>
      </c>
      <c r="Q155" s="13">
        <v>3.5</v>
      </c>
      <c r="R155" s="13">
        <v>2.8</v>
      </c>
      <c r="S155" s="13">
        <v>1.7</v>
      </c>
      <c r="T155" s="13">
        <v>1.8</v>
      </c>
      <c r="U155" s="13">
        <v>0.7</v>
      </c>
      <c r="V155" s="13">
        <v>0.4</v>
      </c>
      <c r="X155" s="13">
        <v>2.7071963470319638</v>
      </c>
      <c r="Y155" s="13">
        <v>2.5283698630136988</v>
      </c>
      <c r="Z155" s="13">
        <v>2.9726340540288638</v>
      </c>
      <c r="AA155" s="13">
        <v>1.7443835616438355</v>
      </c>
    </row>
    <row r="156" spans="1:27" ht="16.350000000000001" customHeight="1" x14ac:dyDescent="0.25">
      <c r="A156" s="9" t="s">
        <v>97</v>
      </c>
      <c r="B156" s="8"/>
      <c r="C156" s="8"/>
      <c r="D156" s="8"/>
      <c r="E156" s="8"/>
      <c r="F156" s="9">
        <v>0.5</v>
      </c>
      <c r="G156" s="9">
        <v>0</v>
      </c>
      <c r="H156" s="9">
        <v>0</v>
      </c>
      <c r="I156" s="9">
        <v>0.33500000000000002</v>
      </c>
      <c r="J156" s="9">
        <v>0.5</v>
      </c>
      <c r="K156" s="9">
        <v>0.33500000000000002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0.2</v>
      </c>
      <c r="S156" s="9">
        <v>1.1000000000000001</v>
      </c>
      <c r="T156" s="9">
        <v>1</v>
      </c>
      <c r="U156" s="9">
        <v>1</v>
      </c>
      <c r="V156" s="9">
        <v>1.5</v>
      </c>
      <c r="X156" s="13">
        <v>0.20772602739726026</v>
      </c>
      <c r="Y156" s="13">
        <v>0.2068082191780822</v>
      </c>
      <c r="Z156" s="13">
        <v>0</v>
      </c>
      <c r="AA156" s="13">
        <v>0.82575342465753421</v>
      </c>
    </row>
    <row r="157" spans="1:27" ht="16.350000000000001" customHeight="1" x14ac:dyDescent="0.25">
      <c r="A157" s="11" t="s">
        <v>98</v>
      </c>
      <c r="B157" s="8"/>
      <c r="C157" s="8"/>
      <c r="D157" s="8"/>
      <c r="E157" s="8"/>
      <c r="F157" s="11">
        <v>2.9333333333333336</v>
      </c>
      <c r="G157" s="11">
        <v>3.2133333333333334</v>
      </c>
      <c r="H157" s="11">
        <v>3.1833333333333336</v>
      </c>
      <c r="I157" s="11">
        <v>2.3333333333333335</v>
      </c>
      <c r="J157" s="11">
        <v>2.6066666666666665</v>
      </c>
      <c r="K157" s="11">
        <v>3.2333333333333334</v>
      </c>
      <c r="L157" s="11">
        <v>3.2033333333333331</v>
      </c>
      <c r="M157" s="11">
        <v>1.9</v>
      </c>
      <c r="N157" s="11">
        <v>1.8562847608453836</v>
      </c>
      <c r="O157" s="11">
        <v>2.6789247311827959</v>
      </c>
      <c r="P157" s="11">
        <v>3.84</v>
      </c>
      <c r="Q157" s="11">
        <v>3.5</v>
      </c>
      <c r="R157" s="11">
        <v>3</v>
      </c>
      <c r="S157" s="11">
        <v>2.8</v>
      </c>
      <c r="T157" s="11">
        <v>2.8</v>
      </c>
      <c r="U157" s="11">
        <v>1.7</v>
      </c>
      <c r="V157" s="11">
        <v>1.9</v>
      </c>
      <c r="X157" s="11">
        <f>SUM(X155:X156)</f>
        <v>2.9149223744292239</v>
      </c>
      <c r="Y157" s="11">
        <f>SUM(Y155:Y156)</f>
        <v>2.7351780821917808</v>
      </c>
      <c r="Z157" s="11">
        <f>SUM(Z155:Z156)</f>
        <v>2.9726340540288638</v>
      </c>
      <c r="AA157" s="11">
        <f>SUM(AA155:AA156)</f>
        <v>2.5701369863013697</v>
      </c>
    </row>
    <row r="160" spans="1:27" ht="16.350000000000001" customHeight="1" x14ac:dyDescent="0.25">
      <c r="A160" s="1" t="s">
        <v>99</v>
      </c>
    </row>
    <row r="161" spans="1:20" ht="16.350000000000001" customHeight="1" x14ac:dyDescent="0.25">
      <c r="A161" s="22" t="s">
        <v>100</v>
      </c>
      <c r="F161" s="23"/>
      <c r="G161" s="23"/>
      <c r="H161" s="23"/>
      <c r="I161" s="23"/>
      <c r="J161" s="23"/>
      <c r="K161" s="23"/>
      <c r="L161" s="23"/>
      <c r="M161" s="23"/>
      <c r="N161" s="22"/>
      <c r="O161" s="22"/>
      <c r="P161" s="22"/>
      <c r="Q161" s="22"/>
      <c r="R161" s="22"/>
      <c r="S161" s="22"/>
      <c r="T161" s="22"/>
    </row>
    <row r="164" spans="1:20" ht="16.350000000000001" customHeight="1" x14ac:dyDescent="0.25"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6" spans="1:20" ht="16.350000000000001" customHeight="1" x14ac:dyDescent="0.25">
      <c r="F166" s="12"/>
    </row>
  </sheetData>
  <pageMargins left="0.7" right="0.7" top="0.75" bottom="0.75" header="0.3" footer="0.3"/>
  <ignoredErrors>
    <ignoredError sqref="X5 Y5:AA5 X6:AA14 X20:AA28 X47:AA49 X54:AA59 X72:AA81 X91:AA117 X136:AA140" formulaRange="1"/>
    <ignoredError sqref="F36 G36:V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24286894DE8347A0A6571245537511" ma:contentTypeVersion="16" ma:contentTypeDescription="Create a new document." ma:contentTypeScope="" ma:versionID="c0ec63d787556ee36d6c93b396c0ff9e">
  <xsd:schema xmlns:xsd="http://www.w3.org/2001/XMLSchema" xmlns:xs="http://www.w3.org/2001/XMLSchema" xmlns:p="http://schemas.microsoft.com/office/2006/metadata/properties" xmlns:ns2="f3ea1bbb-1037-48ec-b571-26bfcf2d2b25" xmlns:ns3="09ab19e5-8d7a-4dd3-ad42-5b62a4b8a351" targetNamespace="http://schemas.microsoft.com/office/2006/metadata/properties" ma:root="true" ma:fieldsID="c26d0b37607edf11baea1590f50ec73d" ns2:_="" ns3:_="">
    <xsd:import namespace="f3ea1bbb-1037-48ec-b571-26bfcf2d2b25"/>
    <xsd:import namespace="09ab19e5-8d7a-4dd3-ad42-5b62a4b8a3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a1bbb-1037-48ec-b571-26bfcf2d2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e9c1b80-0b57-4a49-af64-23da94c6fe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b19e5-8d7a-4dd3-ad42-5b62a4b8a3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bac2e0-1252-443c-ac64-36ed6688d877}" ma:internalName="TaxCatchAll" ma:showField="CatchAllData" ma:web="09ab19e5-8d7a-4dd3-ad42-5b62a4b8a3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ab19e5-8d7a-4dd3-ad42-5b62a4b8a351" xsi:nil="true"/>
    <lcf76f155ced4ddcb4097134ff3c332f xmlns="f3ea1bbb-1037-48ec-b571-26bfcf2d2b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F47AB0-6F74-42EB-96E7-AC2C07EB5AD3}"/>
</file>

<file path=customXml/itemProps2.xml><?xml version="1.0" encoding="utf-8"?>
<ds:datastoreItem xmlns:ds="http://schemas.openxmlformats.org/officeDocument/2006/customXml" ds:itemID="{BF110D5E-47A6-40B2-86B8-310462CAB6F7}"/>
</file>

<file path=customXml/itemProps3.xml><?xml version="1.0" encoding="utf-8"?>
<ds:datastoreItem xmlns:ds="http://schemas.openxmlformats.org/officeDocument/2006/customXml" ds:itemID="{61FE70FF-0CF4-4CCF-9197-47592B0E4A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</vt:lpstr>
    </vt:vector>
  </TitlesOfParts>
  <Company>TGS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 Stenberg</dc:creator>
  <cp:lastModifiedBy>Bard Stenberg</cp:lastModifiedBy>
  <dcterms:created xsi:type="dcterms:W3CDTF">2026-04-29T20:41:27Z</dcterms:created>
  <dcterms:modified xsi:type="dcterms:W3CDTF">2026-04-29T20:52:27Z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0x0101009C24286894DE8347A0A6571245537511</vt:lpwstr>
  </property>
</Properties>
</file>